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mc:AlternateContent xmlns:mc="http://schemas.openxmlformats.org/markup-compatibility/2006">
    <mc:Choice Requires="x15">
      <x15ac:absPath xmlns:x15ac="http://schemas.microsoft.com/office/spreadsheetml/2010/11/ac" url="C:\Users\Utsh.DESKTOP-4CS65PU\Desktop\TRIMESTRE\8. ARMONIZACION CONTABLE\2025\ESTADOS FINANCIEROS\Informacion Programatica\"/>
    </mc:Choice>
  </mc:AlternateContent>
  <xr:revisionPtr revIDLastSave="0" documentId="8_{8F0235ED-F86A-4C0D-BB7E-2E51BCFA317A}" xr6:coauthVersionLast="47" xr6:coauthVersionMax="47" xr10:uidLastSave="{00000000-0000-0000-0000-000000000000}"/>
  <bookViews>
    <workbookView xWindow="-120" yWindow="-120" windowWidth="29040" windowHeight="15720" tabRatio="811" xr2:uid="{00000000-000D-0000-FFFF-FFFF00000000}"/>
  </bookViews>
  <sheets>
    <sheet name="DES01" sheetId="22" r:id="rId1"/>
    <sheet name="Instructivo " sheetId="12" r:id="rId2"/>
  </sheets>
  <externalReferences>
    <externalReference r:id="rId3"/>
  </externalReferences>
  <definedNames>
    <definedName name="_xlnm._FilterDatabase" localSheetId="1" hidden="1">'Instructivo '!$A$2:$F$44</definedName>
    <definedName name="_xlnm.Print_Area" localSheetId="0">'DES01'!$A$1:$AP$24</definedName>
    <definedName name="Hidden_114">[1]Hidden_1!$A$1:$A$2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smNativeData">
      <pm:revision xmlns:pm="smNativeData" day="1582054953" val="973" rev="124" revOS="4" revMin="124" revMax="0"/>
      <pm:docPrefs xmlns:pm="smNativeData" id="1582054953" fixedDigits="0" showNotice="1" showFrameBounds="1" autoChart="1" recalcOnPrint="1" recalcOnCopy="1" finalRounding="1" compatTextArt="1" tab="567" useDefinedPrintRange="1" printArea="currentSheet"/>
      <pm:compatibility xmlns:pm="smNativeData" id="1582054953" overlapCells="1"/>
      <pm:defCurrency xmlns:pm="smNativeData" id="1582054953"/>
    </ext>
  </extLst>
</workbook>
</file>

<file path=xl/calcChain.xml><?xml version="1.0" encoding="utf-8"?>
<calcChain xmlns="http://schemas.openxmlformats.org/spreadsheetml/2006/main">
  <c r="AN24" i="22" l="1"/>
  <c r="AO24" i="22" s="1"/>
  <c r="AH24" i="22"/>
  <c r="AN23" i="22"/>
  <c r="AO23" i="22" s="1"/>
  <c r="AH23" i="22"/>
  <c r="AN21" i="22"/>
  <c r="AH21" i="22"/>
  <c r="AN16" i="22"/>
  <c r="AH16" i="22"/>
  <c r="AN15" i="22"/>
  <c r="AH15" i="22"/>
  <c r="AN13" i="22"/>
  <c r="AH13" i="22"/>
  <c r="AN12" i="22"/>
  <c r="AH12" i="22"/>
  <c r="AN11" i="22"/>
  <c r="AH11" i="22"/>
  <c r="AN10" i="22"/>
  <c r="AH10" i="22"/>
  <c r="AO8" i="22"/>
  <c r="AN8" i="22"/>
  <c r="AO7" i="22"/>
  <c r="AN7" i="22"/>
  <c r="AH7" i="22"/>
  <c r="AP22" i="22"/>
  <c r="AP20" i="22"/>
  <c r="AP17" i="22"/>
  <c r="AP14" i="22" l="1"/>
  <c r="AO12" i="22"/>
  <c r="AO11" i="22"/>
  <c r="AD11" i="22"/>
  <c r="AO10" i="22"/>
  <c r="AD10" i="22"/>
  <c r="AN9" i="22"/>
  <c r="AN14" i="22"/>
  <c r="AN17" i="22"/>
  <c r="AN18" i="22"/>
  <c r="AN19" i="22"/>
  <c r="AN20" i="22"/>
  <c r="AN22" i="22"/>
  <c r="AP9" i="22"/>
  <c r="AD12" i="22"/>
  <c r="AD15" i="22"/>
  <c r="AD16" i="22"/>
  <c r="AD18" i="22"/>
  <c r="AD19" i="22"/>
  <c r="AD21" i="22"/>
  <c r="AD23" i="22"/>
  <c r="AD24" i="22"/>
  <c r="AD8" i="22" l="1"/>
  <c r="AP5" i="22"/>
  <c r="AP6" i="22"/>
  <c r="AP4" i="22"/>
  <c r="AO5" i="22"/>
  <c r="AN5" i="22"/>
  <c r="AN4" i="22"/>
  <c r="AO4" i="22" s="1"/>
  <c r="Z24" i="22"/>
  <c r="Z11" i="22"/>
  <c r="AO14" i="22"/>
  <c r="AO15" i="22"/>
  <c r="AO9" i="22"/>
  <c r="AO13" i="22"/>
  <c r="AO16" i="22"/>
  <c r="AO17" i="22"/>
  <c r="AO18" i="22"/>
  <c r="AO19" i="22"/>
  <c r="AO20" i="22"/>
  <c r="AO21" i="22"/>
  <c r="AO22" i="22"/>
  <c r="AN6" i="22"/>
  <c r="AO6" i="22" s="1"/>
  <c r="Z23" i="22"/>
  <c r="Z21" i="22"/>
  <c r="Z12" i="22"/>
  <c r="Z8" i="22"/>
  <c r="F43" i="12" l="1"/>
  <c r="F44" i="12" s="1"/>
  <c r="F40" i="12"/>
  <c r="F41" i="12" s="1"/>
  <c r="F36" i="12"/>
  <c r="F32" i="12"/>
  <c r="F28" i="12"/>
</calcChain>
</file>

<file path=xl/sharedStrings.xml><?xml version="1.0" encoding="utf-8"?>
<sst xmlns="http://schemas.openxmlformats.org/spreadsheetml/2006/main" count="691" uniqueCount="256">
  <si>
    <t>PRIMER TRIMESTRE</t>
  </si>
  <si>
    <t>SEGUNDO TRIMESTRE</t>
  </si>
  <si>
    <t>TERCER TRIMESTRE</t>
  </si>
  <si>
    <t>CUARTO TRIMESTRE</t>
  </si>
  <si>
    <t>Instructivo de llenado</t>
  </si>
  <si>
    <t>Anual</t>
  </si>
  <si>
    <t>SI (Dependiendo del trimestre a entregar)</t>
  </si>
  <si>
    <t xml:space="preserve">Meta a alcanzar al final del ejercicio fiscal. </t>
  </si>
  <si>
    <t>Meta alcanzada al primer trimestre</t>
  </si>
  <si>
    <t>Porcentaje alcanzado respecto de  la meta programada al primer trimestre.</t>
  </si>
  <si>
    <t>Porcentaje alcanzado respecto de  la meta programada al segundo trimestre.</t>
  </si>
  <si>
    <t>Porcentaje alcanzado respecto de  la meta programada al tercer trimestre.</t>
  </si>
  <si>
    <t>Meta alcanzada acumulada al segundo trimestre</t>
  </si>
  <si>
    <t>Meta alcanzada acumulada al tercer trimestre</t>
  </si>
  <si>
    <t>Porcentaje alcanzado respecto de  la meta programada al cuarto trimestre.</t>
  </si>
  <si>
    <t>Meta alcanzada acumulada al cuarto trimestre</t>
  </si>
  <si>
    <t>Incluir los ajustes correspondientes a las metas, en caso de ser necesario.</t>
  </si>
  <si>
    <t>Deberá indicar la naturaleza del indicador que corresponde a cada nivel de la Matriz de Indicadores para Resultados (Estratégico o De gestión). Los indicadores estratégicos deberán medir el grado de cumplimiento de los objetivos de las políticas públicas y de los programas presupuestarios y deberán contribuir a corregir o fortalecer las estrategias y la orientación de los recursos. Los indicadores de gestión deberán medir el avance y logro en procesos y actividades, es decir, sobre la forma en que los bienes y servicios públicos son generados y entregados. Por convención se recomienda: - Para FIN y PROPÓSITO = Estratégico. - Para COMPONENTE = Estratégico o De Gestión. - Para ACTIVIDADES = De Gestión.</t>
  </si>
  <si>
    <t>Estratégico</t>
  </si>
  <si>
    <t>Nombre del indicador que se reporta. Es la expresión que identifica al indicador y que manifiesta lo que se desea medir con él. Desde el punto de vista operativo, puede expresar al indicador en términos de las variables que en él intervienen;</t>
  </si>
  <si>
    <t>Tipo</t>
  </si>
  <si>
    <t>Es una explicación más detallada del nombre del indicador. Debe precisar qué se pretende medir del objetivo al que está asociado; ayudar a entender la utilidad, finalidad o uso del indicador;</t>
  </si>
  <si>
    <t>Eficacia</t>
  </si>
  <si>
    <t>Es el periodo de tiempo en el cual se calcula el indicador (bianual, anual, semestral, trimestral, mensual, etc.). La frecuencia de medición determinará la cantidad de periodos en los que se observarán avances en las metas para el indicador, por lo cual deberá tener precaución al seleccionar la frecuencia de medición.</t>
  </si>
  <si>
    <t>Es el valor inicial del indicador que se toma como referencia para comparar el avance del objetivo. La unidad de medida relacionada con línea base deberá coincidir, invariablemente, con la unidad de medida resultante de aplicar el Método de Cálculo. Un error común es establecer una línea base igual a cero, este caso no implica que nunca se pueda establecer la línea base igual a cero; se refiere a que esto debe estar fundamentado. Si se ha indagado en la información disponible y esta confirma que el estado actual del indicador es cero, es posible establecer este valor como línea base. En el caso que en el año de inicio de la intervención se genere la información del indicador, se deberá poner "No disponible", y a partir del segundo año se deberá especificar claramente la Línea base.</t>
  </si>
  <si>
    <t xml:space="preserve">Incluir con precisión, las fuentes de información (especificar con detalle el nombre de la fuente de información que alimenta al indicador), lo cual debe corresponder a los medios de verificación a los que alude la columna de "Medios de Verificación" de la MIR, de conformidad con la Metodología de Marco Lógico.
Un error común, es nombrar un medio de verificación como "Registro administrativo" o "base de datos", nombrarlo de esta forma es bastante general y no permite que un tercero, ajeno a la operación del programa, pueda hacer un cálculo de los indicadores. Se debe hacer referencia precisa al nombre del documento que servirá como fuente de información. Para ello, los elementos necesarios para elaborar el medio de verificación son: 1) Nombre del área que genera o publica la información (no usar siglas o acrónimos); 2) Nombre completo del documento o base de datos que sustenta la información; 3) Periodicidad con la que se genera el documento o base de datos (debe coincidir con la frecuencia de medición del indicador); y en su caso, 4) Liga o página de la que se puede obtener la información. </t>
  </si>
  <si>
    <t>AVANCE ANUAL DE CUMPLIMIENTO</t>
  </si>
  <si>
    <t>PARAMETRIZACIÓN</t>
  </si>
  <si>
    <t>Se refiere a la expresión matemática del indicador. Determina la forma en que se relacionan las variables;</t>
  </si>
  <si>
    <t>Porcentaje de avance de la Meta anual alcanzada respecto a la Meta anual programada y ajustada</t>
  </si>
  <si>
    <t>Escribe el color que determina el cumplimiento del indicador con respecto a la meta programada Anual, considerando el sentido del indicador.</t>
  </si>
  <si>
    <t>Escribe el color que determina el cumplimiento del indicador con respecto a la meta programada al cuarto trimestre, considerando el sentido del indicador.</t>
  </si>
  <si>
    <t>Escribe el color que determina el cumplimiento del indicador con respecto a la meta programada al tercer trimestre, considerando el sentido del indicador.</t>
  </si>
  <si>
    <t>Escribe el color que determina el cumplimiento del indicador con respecto a la meta programada al segundo trimestre, considerando el sentido del indicador.</t>
  </si>
  <si>
    <t>INDICADORES</t>
  </si>
  <si>
    <t>Descendente</t>
  </si>
  <si>
    <t>Porcentaje</t>
  </si>
  <si>
    <t>Propósito</t>
  </si>
  <si>
    <t>Programa Presupuestario</t>
  </si>
  <si>
    <t>Información del programa</t>
  </si>
  <si>
    <t xml:space="preserve">Alfanumérico </t>
  </si>
  <si>
    <t>Si</t>
  </si>
  <si>
    <t>Alfanumérico</t>
  </si>
  <si>
    <t>Unidad Responsable</t>
  </si>
  <si>
    <t>Nivel</t>
  </si>
  <si>
    <t>Resumen Narrativo</t>
  </si>
  <si>
    <t>Nombre del Indicador</t>
  </si>
  <si>
    <t>Método de cálculo</t>
  </si>
  <si>
    <t>Definición del Indicador</t>
  </si>
  <si>
    <t>Tipo de indicador</t>
  </si>
  <si>
    <t>Dimensión</t>
  </si>
  <si>
    <t>Frecuencia de medición</t>
  </si>
  <si>
    <t>Línea base</t>
  </si>
  <si>
    <t>Año de la línea base</t>
  </si>
  <si>
    <t xml:space="preserve">Fuente de información </t>
  </si>
  <si>
    <t>Sentido del indicador</t>
  </si>
  <si>
    <t>Meta anual programada</t>
  </si>
  <si>
    <t>Meta anual ajustada</t>
  </si>
  <si>
    <t xml:space="preserve">Meta programada </t>
  </si>
  <si>
    <t>Meta alcanzada</t>
  </si>
  <si>
    <t>Porcentaje alcanzado</t>
  </si>
  <si>
    <t>Semáforo</t>
  </si>
  <si>
    <t>Meta anual alcanzada</t>
  </si>
  <si>
    <t xml:space="preserve">Porcentaje de avance alcanzado </t>
  </si>
  <si>
    <t>Meta que se pretende alcanzar al primer trimestre, la unidad de medida de la meta deberá guardar consistencia con el método de cálculo del indicador.</t>
  </si>
  <si>
    <t>Meta que se pretende alcanzar al segundo trimestre,  la unidad de medida de la meta deberá guardar consistencia con el método de cálculo del indicador.</t>
  </si>
  <si>
    <t>Meta que se pretende alcanzar al tercer trimestre,  la unidad de medida de la meta deberá guardar consistencia con el método de cálculo del indicador.</t>
  </si>
  <si>
    <t>Meta que se pretende alcanzar al cuarto trimestre,  la unidad de medida de la meta deberá guardar consistencia con el método de cálculo del indicador.</t>
  </si>
  <si>
    <t>Meta anual alcanzada,  la unidad de medida de la meta deberá guardar consistencia con el método de cálculo del indicador.</t>
  </si>
  <si>
    <t>Nombre del componente (sólo para indicadores de actividad)</t>
  </si>
  <si>
    <t>Unidad de Medida</t>
  </si>
  <si>
    <t>Nombre del componente</t>
  </si>
  <si>
    <t>Resumen narrativo del componente al cual pertenece la actividad que se reporta (sólo aplica a indicadores de nivel actividad de la Matriz de Indicadores para Resultados)</t>
  </si>
  <si>
    <t xml:space="preserve">Unidad de Medida   </t>
  </si>
  <si>
    <t xml:space="preserve">Rango de valor (porcentaje), que indica que el valor alcanzado del indicador es mucho más alto o bajo que la meta programada, muestra un valor que se podría considerar como una falla de planeación (es decir, la meta no fue bien establecida), de conformidad con los rangos implantados. </t>
  </si>
  <si>
    <t>Las madres solteras continúan activas laboralmente y con sus estudios con la tranquilidad de contar con un recurso para el cuidado y atención de sus hijas e hijos</t>
  </si>
  <si>
    <t>Porcentaje de madres solteras que continúan laborando o estudiando</t>
  </si>
  <si>
    <t>Mide el número de madres solteras que continúan trabajando o estudiando con la finalidad de contar con un recurso adicional para el cuidado de sus hijas e hijos</t>
  </si>
  <si>
    <t>Bienestar de Madres Solteras</t>
  </si>
  <si>
    <t>Secretaría de Bienestar e Inclusión Social</t>
  </si>
  <si>
    <t>(madres solteras que continúan laborando o estudiando /madres solteras apoyadas por el programa) * 100</t>
  </si>
  <si>
    <t>Nivel del la Matriz de Indicadores para Resultados (MIR) para el indicador que se reporta: Fin, Propósito, Componente o Actividad. En el caso de indicadores de seguimiento no asociados a una Matriz de Indicadores para Resultados se deberá dejar en blanco este campo junto con el campo de "Nombre del componente".</t>
  </si>
  <si>
    <t>Parámetros del semáforo rojo (%)</t>
  </si>
  <si>
    <t>Parámetros del semáforo amarillo (%)</t>
  </si>
  <si>
    <t>Parámetros del semáforo verde(%)</t>
  </si>
  <si>
    <r>
      <t xml:space="preserve">Se refieren al aspecto particular del objetivo a ser medido mediante el indicador. </t>
    </r>
    <r>
      <rPr>
        <b/>
        <sz val="11"/>
        <color rgb="FF000000"/>
        <rFont val="Arial Narrow"/>
        <family val="2"/>
      </rPr>
      <t>Eficacia:</t>
    </r>
    <r>
      <rPr>
        <sz val="11"/>
        <color rgb="FF000000"/>
        <rFont val="Arial Narrow"/>
        <family val="2"/>
      </rPr>
      <t xml:space="preserve"> mide el grado de cumplimiento de los objetivos. </t>
    </r>
    <r>
      <rPr>
        <b/>
        <sz val="11"/>
        <color rgb="FF000000"/>
        <rFont val="Arial Narrow"/>
        <family val="2"/>
      </rPr>
      <t>Eficiencia:</t>
    </r>
    <r>
      <rPr>
        <sz val="11"/>
        <color rgb="FF000000"/>
        <rFont val="Arial Narrow"/>
        <family val="2"/>
      </rPr>
      <t xml:space="preserve"> mide la relación entre los productos y servicios generados con respecto a los insumos o recursos utilizados. </t>
    </r>
    <r>
      <rPr>
        <b/>
        <sz val="11"/>
        <color rgb="FF000000"/>
        <rFont val="Arial Narrow"/>
        <family val="2"/>
      </rPr>
      <t xml:space="preserve">Economía: </t>
    </r>
    <r>
      <rPr>
        <sz val="11"/>
        <color rgb="FF000000"/>
        <rFont val="Arial Narrow"/>
        <family val="2"/>
      </rPr>
      <t xml:space="preserve">mide la capacidad del programa o de la institución para generar y movilizar adecuadamente los recursos financieros. </t>
    </r>
    <r>
      <rPr>
        <b/>
        <sz val="11"/>
        <color rgb="FF000000"/>
        <rFont val="Arial Narrow"/>
        <family val="2"/>
      </rPr>
      <t xml:space="preserve">Calidad: </t>
    </r>
    <r>
      <rPr>
        <sz val="11"/>
        <color rgb="FF000000"/>
        <rFont val="Arial Narrow"/>
        <family val="2"/>
      </rPr>
      <t>mide los atributos, propiedades o características que deben tener los bienes y servicios para satisfacer los objetivos del programa.</t>
    </r>
  </si>
  <si>
    <t>Componente</t>
  </si>
  <si>
    <t>Informe del avance del programa Bienestar de Madres Solteras en: https://www.transparencia.gob.mx</t>
  </si>
  <si>
    <t>Dirección que debe tener el comportamiento del indicador para identificar cuando su desempeño es positivo o negativo. Puede tener un sentido descendente o ascendente. El sentido del indicador determinará los umbrales para semaforizar el indicador, por lo cual deberá tener precaución al seleccionar la frecuencia de medición.</t>
  </si>
  <si>
    <t>Rango de valor (porcentaje) que indica que el resultado del indicador fue menor que la programada pero se mantiene dentro de un rango no crítico, para indicadores en semáforo amarillo, la Entidad deberá realizar ajustes o mantenerse alerta para identificar riesgos de que al final del ejercicio fiscal no se incumplan las metas programadas.</t>
  </si>
  <si>
    <t>Texto</t>
  </si>
  <si>
    <t>Numérico</t>
  </si>
  <si>
    <t>Referencia</t>
  </si>
  <si>
    <t>Descripción</t>
  </si>
  <si>
    <t>Obligatorio</t>
  </si>
  <si>
    <t>Ejemplo</t>
  </si>
  <si>
    <t>Parametrización</t>
  </si>
  <si>
    <t>Primer Trimestre</t>
  </si>
  <si>
    <t>Segundo Trimestre</t>
  </si>
  <si>
    <t>Tercer Trimestre</t>
  </si>
  <si>
    <t>Avance anual de cumplimiento</t>
  </si>
  <si>
    <t>Indicadores</t>
  </si>
  <si>
    <t xml:space="preserve">Rango de valor (porcentaje) que indica la meta obtenida fue la programada o se encuentra en nivel muy cercanos y por ende la planeación y programación de metas se dio de manera óptima. </t>
  </si>
  <si>
    <t>Cuarto Trimestre</t>
  </si>
  <si>
    <t>Amarillo</t>
  </si>
  <si>
    <t>Acuerdo del PED</t>
  </si>
  <si>
    <t>Objetivo del PED</t>
  </si>
  <si>
    <t>Deberá indicar el acuerdo del Plan Estatal de Desarrollo del que se desprende el indicador reportado (Ej.: "1. Acuerdo para un Gobierno Cercano, Justo y Honesto")</t>
  </si>
  <si>
    <t>1. Acuerdo para un Gobierno Cercano, Justo y Honesto</t>
  </si>
  <si>
    <t>Deberá indicar el objeitvo del Plan Estatal de Desarrollo del que se desprende el indicador reportado  (Ej.: "2 Con el pueblo todo, sin el pueblo, nada")</t>
  </si>
  <si>
    <t>2, Con el pueblo todo, sin el pueblo, nada</t>
  </si>
  <si>
    <t>Nombre del programa presupuestario de acuerdo con la Clasificación Programática  2025 (Debe guardar consistencia con la información reportada en el formato DES02).</t>
  </si>
  <si>
    <t>Nombre de la Unidad Administrativa responsable del indicador que se reporta</t>
  </si>
  <si>
    <t>Texto del resumen narrativo de la MIR del indicador que se reporta</t>
  </si>
  <si>
    <t>Hace referencia a la determinación concreta de la forma en que se quiere expresar el resultado de la medición al aplicar el indicador</t>
  </si>
  <si>
    <t xml:space="preserve">Ejercicio Fiscal al que pertenece la línea base. En caso de indicadores nuevos se registrará como "No disponible" </t>
  </si>
  <si>
    <t>DES01 Monitoreo de Indicadores para Resultados (DES01)</t>
  </si>
  <si>
    <t>Fin</t>
  </si>
  <si>
    <t>PETES=(EEC/ENIBC)*100</t>
  </si>
  <si>
    <t>Gestión</t>
  </si>
  <si>
    <t>Ascendente</t>
  </si>
  <si>
    <t>Estudiante</t>
  </si>
  <si>
    <t>VERDE</t>
  </si>
  <si>
    <t>Estudiantes del nivel superior de educación en instituciones públicas formados</t>
  </si>
  <si>
    <t>PRE=(NEC/MIA)*100</t>
  </si>
  <si>
    <t>Actividad</t>
  </si>
  <si>
    <t>Componenete</t>
  </si>
  <si>
    <t>Seguimiento al proceso de servicio social, residencias o estadías profesionales e internado de pregrado del estudiantado</t>
  </si>
  <si>
    <t>Impartición de actividades extracurriculares en educación superior</t>
  </si>
  <si>
    <t>Otorgamiento de servicios de educación continua y tecnológicos de educación superior</t>
  </si>
  <si>
    <t>Servicio de extención y Vinculación de educación superior otorgados</t>
  </si>
  <si>
    <t>Difusión institucional de educación superior</t>
  </si>
  <si>
    <t>Firma de convenios de colaboración en educación superior</t>
  </si>
  <si>
    <t>Investigación científica, tecnológica y educativa realizada</t>
  </si>
  <si>
    <t>Divulgación de investigación científica y tecnológica de educación Superior</t>
  </si>
  <si>
    <t>Intrumentos de Planeación estrategica evaludos</t>
  </si>
  <si>
    <t>Evaluacion a docentes de Educación Superior</t>
  </si>
  <si>
    <t>Actualización de módulos de sistemas de información en la institución educativa</t>
  </si>
  <si>
    <t>Necesidades de la comunidad educatriva de las intituciones de educación superior atendidas</t>
  </si>
  <si>
    <t>Ejecución de proyectos de inversión</t>
  </si>
  <si>
    <t>Capacitación a personal adminsitrativo de Educación Superior</t>
  </si>
  <si>
    <t>Mantenimiento a la infraestructura física educativa de Educación Superior</t>
  </si>
  <si>
    <t>Administración de recaudación de ingresos propios</t>
  </si>
  <si>
    <t>Porcentaje de estudiantes que concluyen su servicio social, residencia, estadía e internado de pregrado conforme al tiempo reglamentado.</t>
  </si>
  <si>
    <t>Porcentaje de estudiantes beneficiados con la impartición de actividades extracurriculares.</t>
  </si>
  <si>
    <t>Porcentaje de estudiantes con becas intitucionales otorgadas</t>
  </si>
  <si>
    <t>Porcentaje de satisfacción de los beneficiarios con servicios de extensión y vinculación otorgados.</t>
  </si>
  <si>
    <t>Porcentaje de benefiaciarios con servicio de educación continua y tecnológicos otorgados</t>
  </si>
  <si>
    <t>Porcentaje de actividades de difusión realizadas</t>
  </si>
  <si>
    <t>Porcentaje de estudiantes de educación superior beneficiados con los convenios de colaboración firmados</t>
  </si>
  <si>
    <t>Porcentaje de proyectos de investigación científica, tecnológica y educativa desarrollados</t>
  </si>
  <si>
    <t>Porcentaje de las actividades de divulgación de investigación científica y tecnológicade educación superior realizadas</t>
  </si>
  <si>
    <t>Porcentaje de cumplimiento de los instrumentos de planeación estratégica</t>
  </si>
  <si>
    <t>Porcentaje de personal docente que obtiene resultados aprobatorios en las evaluaciones</t>
  </si>
  <si>
    <t>Porcentaje de módulos de sistemas de información actualizados.</t>
  </si>
  <si>
    <t>Porcentaje de necesisdades de la comunidad educativa atendidas satisfactoriamente</t>
  </si>
  <si>
    <t>Porcentaje de personas beneficiadas con la ejecución de proyectos de inversión</t>
  </si>
  <si>
    <t>Porcentaje de personal admisnitrativo capacitados</t>
  </si>
  <si>
    <t>Porcentaje de la utilización de la capacidad física instalada en las instituciones de Educación Superior</t>
  </si>
  <si>
    <t>Porcentaje de mantenimientos realizados a la infraestructura fisica educativa</t>
  </si>
  <si>
    <t>Porcentaje de cumplimiento en la recaudación de ingresos propios</t>
  </si>
  <si>
    <t xml:space="preserve">Porcentaje de retención escolar
</t>
  </si>
  <si>
    <t>PECSSREIPCTR= (NECPSSREPIPCTR/NEIPSS)*100</t>
  </si>
  <si>
    <t>PEBIAE=(EBAE/E1CF)*100</t>
  </si>
  <si>
    <t>PEB= (EB/TEB)*100</t>
  </si>
  <si>
    <t>PSBSEYVO= (NBSSEYVO/NBASEYV)*100</t>
  </si>
  <si>
    <t>PBSECYTO= (BSECYTO/PPB)*100</t>
  </si>
  <si>
    <t>PADR = (ADR/ADP)*100</t>
  </si>
  <si>
    <t>PEESBCCF= (NEBCCFP/TEM)*100</t>
  </si>
  <si>
    <t>PPICTED=(PICTED/PICTEPD)*100</t>
  </si>
  <si>
    <t>PCIPE=(AACOIPE/APCOIPE) *100</t>
  </si>
  <si>
    <t>PPDORAE= (NPDRA/NPDE)*100</t>
  </si>
  <si>
    <t>PMSIA = (MSIA/MSIPA)*100</t>
  </si>
  <si>
    <t>PNCEAS= (NNCEAS/NNCED)*100</t>
  </si>
  <si>
    <t>PPBPIE =(PBPI / PPBPI) * 100</t>
  </si>
  <si>
    <t>PPAC = (PAC/PAPC)*100</t>
  </si>
  <si>
    <t>PUCFIIES= (MIA/ CFI)*100</t>
  </si>
  <si>
    <t>PMRIFE = (MR/ MPR) * 100</t>
  </si>
  <si>
    <t>PCRIP=(IPRP/IPEP)*100</t>
  </si>
  <si>
    <t>Beneficiario</t>
  </si>
  <si>
    <t>Persona</t>
  </si>
  <si>
    <t xml:space="preserve">Actividad </t>
  </si>
  <si>
    <t>Proyecto</t>
  </si>
  <si>
    <t>Valor porcentual</t>
  </si>
  <si>
    <t>Docente</t>
  </si>
  <si>
    <t>Módulo</t>
  </si>
  <si>
    <t>Necesidad</t>
  </si>
  <si>
    <t>Personas</t>
  </si>
  <si>
    <t>Mantenimiento</t>
  </si>
  <si>
    <t>Pesos</t>
  </si>
  <si>
    <t xml:space="preserve">Estratégico </t>
  </si>
  <si>
    <t>Calidad</t>
  </si>
  <si>
    <t>Eficiencia</t>
  </si>
  <si>
    <t>Trimestral</t>
  </si>
  <si>
    <t>Estadistica básica de la Dirección General de Universidades Tecnológicas y Politécnicas generada por el departamento  de control escoalr, ubicado en la Dirección de ´Planeación y Evaluación de la Universidad Tecnológica de la   Sierra Hidlguense</t>
  </si>
  <si>
    <t>Listado mensual de cartas de acreditación de estadías generado por las direcciones de programa educativo y ubicado en el departamento de control escolar de la Universidad tecnologica de la Sierra Hidalguense.</t>
  </si>
  <si>
    <t>Listado mensual de estudiantes beneficiados con actividades extracurriculares generado en la coordinación de actividades culturales y deportivas y ubucado en la Dirección de Vinculaci+on y Extención de la Universidad Tecnológica de la Sierra Hidalguense.</t>
  </si>
  <si>
    <t>Listado de beneficiarios con beca académica institucional generado en la coorddinación de becas y ubicado en la Dirección Académica de la Universidad Tecnológica de la Sierra Hidalguense.</t>
  </si>
  <si>
    <t>Informe de resultados de las encuestas de satisfacción generado y ubicado en la Dirección de Vinculación y Extención de la Universidad Tacnologica de la Sierra Hidalguense.</t>
  </si>
  <si>
    <t>Informe trimestral de beneficiarios de servicios de educación continua generado y ubicado en la Dirección de Vinculaci+óny Extenci+on de la Univerdidad Tecnológica de la Sierra Hidalguense.</t>
  </si>
  <si>
    <t>Informe mensual de actividades de difusión realizadas generado y ubicado en la dirección de comunicación y difusión de la Universidad Tecnológica de la Sierra Hidalguense</t>
  </si>
  <si>
    <t>Listado mensual de estudiantes beneficiados con los convenios de colaboración generado y ubicado en la dirección de Vinvulacióny Extención de la Universidad Tecnológica de la Sierra Hidalguense</t>
  </si>
  <si>
    <t>Listado trimestral de proyectos de investigación cientifíca tencologica y Educativa ubicado y generado por la Universidad Tecnológica de la Sierra Hidalguense.</t>
  </si>
  <si>
    <t>Informe trimestral de actividades de divulgación de investigación científica y tecnológica realizadas ubicado y generado en Dirección Académica de la Universidad Tecnológica de la Sierra Hidalguense.</t>
  </si>
  <si>
    <t>Informe trimestral de evaluación de los intrumentos de planesación estratégica generado y ubicado en la Universidad Tecnológica de la Sierra Hidalguense.</t>
  </si>
  <si>
    <t>Listado de personal docente evaluado en el periodo escolar generado y ubicado en la Dirección Académica de la Universidad Trecnológica de la Sierra Hidalguese</t>
  </si>
  <si>
    <t>Informe mensual de módulos de sistemas de información actualizados generado por sistemas . Ubicado en la Dirección de Servicios Estudiantiles de la Universidad Tecnológica de la Sierra Hidalguense.</t>
  </si>
  <si>
    <t>Informe trimestral de las  necesidades atendidas de la comunidad educativa generado y ubicado en la Universidad Tecológica de la Sierra Hidalguense</t>
  </si>
  <si>
    <t>Informe trimestral de personas beneficiadas con proyectos de la inversión generado ubicado en la Universidad Tecnologica de la Sierra Hidalguense.</t>
  </si>
  <si>
    <t>Informe de la capacidad física instalada del periodo escolar generado y ubicado en la Universidad Tecnológica de la Sierra Hidalguense.</t>
  </si>
  <si>
    <t>Informe mensual de mantenimientos preventivos y correctivos a los bienes de la intitución generado y ubicado en el departamento de Mantenimiento e instalaciones de Universidad Tecnológica de la Sierra Hidalguense.</t>
  </si>
  <si>
    <t>Informe trimestral de recaudación de ingresos propios generado y ubicado en la Universidad Tecnológica de la Sierra Hidalguense.</t>
  </si>
  <si>
    <t>3. Acuerdo para el Desarrollo Económico</t>
  </si>
  <si>
    <t>06. Educación para el futuro de Hidalgo</t>
  </si>
  <si>
    <t>E-05 Educación Superior</t>
  </si>
  <si>
    <t>Organismos Descentralizados - Universidad Tecnológica de la Sierra Hidalguense</t>
  </si>
  <si>
    <t>Mide el número de estudiantes que concluyen en cada periodo escolar en la universidad tecnológica de la sierra hidalguense con la finalidad de mejorar la eficiencia terminal y disminuir el abandono escolar en la institución</t>
  </si>
  <si>
    <t>Mide el número de estudiantes que concluye su proceso de servicio social, residencia, estadías profesionales e internado de pregrado conforme al tiempo reglamentado en la universidad tecnológica de la sierra hidalguense con la finalidad de mejorar la eficiencia terminal y disminuir el abandono escolar en la institución</t>
  </si>
  <si>
    <t>Mide el número de estudiantes que se benefician con la impartición de actividades culturales, deportivas y recreativas (actividades extracurriculares) en la Universidad Tecnológica de la Sierra Hidalguense, con la finalidad de brindar una educación superior integral</t>
  </si>
  <si>
    <t>Mide el número de estudiantes beneficiados con el otorgamiento de beca institucional, con la finalidad de apoyar su economía familiar, disminuir la deserción escolar y así promover la conclusión de su formación profesional</t>
  </si>
  <si>
    <t>Mide el número de beneficiarios satisfechos con los servicios de extensión y vinculación con la finalidad de fortalecer el desarrollo del sector productivo y social de la población que solicita un servicio</t>
  </si>
  <si>
    <t xml:space="preserve">
Mide el número de beneficiarios con servicios de educación continua y tecnológicos otorgados por la universidad tecnológica de la sierra hidalguense, con la finalidad de atender la demanda de los sectores productivos y sociales.</t>
  </si>
  <si>
    <t>Mide el número de actividades de difusión realizadas de la oferta educativa (redes sociales oficiales -página web, facebook, twitter, canal de youtube, radio, televisión, prensa, y diseño de imagen institucional) en la universidad tecnológica de la sierra hidalguense, con la finalidad de incrementar la matrícula y posicionamiento de la institución</t>
  </si>
  <si>
    <t>Mide el número de estudiantes beneficiados con los diversos convenios de colaboración con la finalidad de tener un vínculo estrecho con el sector productivo que atienda las necesidades académicas del estudiantado y con ello se fortalezca su formación y vínculo con el campo laboral</t>
  </si>
  <si>
    <t>Mide el número de proyectos de investigación científica, tecnológica y educativa desarrollados con el fin de fomentar una cultura de investigación y desarrollo y la generación de productos que puedan ser patentados en las instituciones públicas de educación superior sectorizadas a la secretaría de educación pública</t>
  </si>
  <si>
    <t>Mide las actividades de divulgación de investigación científica y tecnológica de educación superior realizadas, con la finalidad de tener un vínculo estrecho sobre la importancia de la educación superior y su impacto social.</t>
  </si>
  <si>
    <t>Mide el porcentaje de avance del cumplimiento de los objetivos de los instrumentos de planeación estratégica que son evaluados, con la finalidad de mejorar la calidad de la planeación institucional</t>
  </si>
  <si>
    <t>Mide el número de módulos de sistemas de información actualizados, con la finalidad de sistematizar procesos, generar información para la toma de decisiones y transparentar la aplicación de recursos.</t>
  </si>
  <si>
    <t>Porcentaje de Absoción en educación superior</t>
  </si>
  <si>
    <t>Mide la totalidad de estudiantes de nuevo ingreso a la educación superior, con la finalidad de conocer cuántos de los jóvenes
egresados de educación media superior son aceptados para recibir educación pertinente y de calidad en las instituciones públicas
de educación superior, sectorizadas a la secretaria de educación pública de hidalgo.</t>
  </si>
  <si>
    <t>PAES=(NENIES T/TEEMST-1) *100</t>
  </si>
  <si>
    <t>64.9999 - 0.0000%</t>
  </si>
  <si>
    <t>84.9999 - 65.0000%</t>
  </si>
  <si>
    <t>120.0000 - 85.0000%</t>
  </si>
  <si>
    <t>Porcentaje de eficiencia terminal en Educación Superior</t>
  </si>
  <si>
    <t>Mide el número de estudiantes que concluyen sus estudios de educación superior por cohorte generacional, con la finalidad de
que los jóvenes puedan acceder a mejores oportunidades de empleo acordes a su perfil de egreso y de esta manera apoyar el
bienestar familiar y el de la región.</t>
  </si>
  <si>
    <t>Mide la recaudación de los ingresos propios por la prestación de los servicios que oferta la Universidad Tecnológica de la Sierra Hidalguense con la finalidad de atender las necesidades educativas</t>
  </si>
  <si>
    <t>5 Contribuir a la conclusión de la Educación Superior de los jóvenes inscritos en las instituciones de Educación Superior, mediante el otorgamiento de servicios educativos pertinencia y calidad</t>
  </si>
  <si>
    <t>21 - Secretaría de Educación Pública</t>
  </si>
  <si>
    <t xml:space="preserve"> Alumnos egresados de la Educación media Superior cuentan con opciones para recibir educación superior con calidad y pertinencia en las Instituciones Públicas de Educación Superior.</t>
  </si>
  <si>
    <t>Cedula de evidencia de absorción en Educación Superior, anual, generado y ubicando en la Secretaría de Educación Pública de Hidalgo</t>
  </si>
  <si>
    <t>Cedula de evidencia de eficiencia terminal en Educación Superior, anual , generado y ubicado en la Secretaría de Educación Pública de Hidalgo</t>
  </si>
  <si>
    <t>Otorgamiento de servicios de educación continua y tecnológicos de Educación Superior</t>
  </si>
  <si>
    <t>Investigación científica, tecnológica y educativa desarollada</t>
  </si>
  <si>
    <t>Investigación científica, tecnológica y educativa desarrolladsos</t>
  </si>
  <si>
    <t>PADICYTESR=NADICYTR/NADICYTP)*100</t>
  </si>
  <si>
    <t>Mide el personal docente de la Univerisdad Tecnológica de la Sierra Hidalguense que obtiene resultados aprobatorios en su evaluación, con la finalidad de conocer el desempeño de su labor frente al aula y profesionalizarlo para cumplir con los objetivos de los programas de estudio que le permitan al estudiante contar con una mejor calidad educativa.</t>
  </si>
  <si>
    <t xml:space="preserve">
Mide las necesidades de la comunidad educativa atendidas satisfactoriamente en el marco del programa de gestión administrativa de la Universidad Tecnológica de la Sierra Hidalguense, con la finalidad de brindar un servicio de calidad y espacios seguros al estudiantado</t>
  </si>
  <si>
    <t>Mide el número de beneficiarios directos con proyectos de inversión ejecutados en la Universidad Tecnológica de la Sierra Hidalguense, con la finalidad desarrollar las habilidades y competencias de acuerdo al perfil de egreso.</t>
  </si>
  <si>
    <t>Mide el número de personal administrativo capacitado en la Universidad Tecnológica de la Sierra Hidalguese, con la finalidad de mejorar el desempeño laboral dentro de la institución.</t>
  </si>
  <si>
    <t>Informe trimestral de personal administrativo capacitado, generado y ubicado en la dirección de Administración y Finanzas de la Universidad Tecnológica de la Sierra Hidalguense</t>
  </si>
  <si>
    <t>Utilización de la capacidad física instalada para las actividades académicas en intituciones de Educación Superior</t>
  </si>
  <si>
    <t>Mide los espacios (laboratorio, talleres y aulas) para el estudiantado con los que cuenta la Universidad Tecnológica de la Sierra Hidalguense con la finalidad de contar con los espacios adecuados para llevar a cabo el proceso de enseñanza aprendizaje.</t>
  </si>
  <si>
    <t>Mide el número de mantenimientos preventivos y correctivos realizados en la Universidad  Tecnológica de la Sierra Hidalguense, con la finalidad de extender la vida útil de los bienes de la institución educativa</t>
  </si>
  <si>
    <t>Contribuir a la conclusión de la
educación superior de los
jóvenes inscritos en las
instituciones públicas de
educación superior, mediante el
otorgamiento de servicios
educativos con pertinencia y
calidad.</t>
  </si>
  <si>
    <t>Alumnos egresados de la
educación media superior
cuentan con opciones para
recibir educación superior con
calidad y pertinencia en las
instituciones públicas de
educación superior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</si>
</sst>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quot;$&quot;#,##0.00"/>
  </numFmts>
  <fonts count="2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sz val="9"/>
      <color rgb="FF000000"/>
      <name val="Arial Narrow"/>
      <family val="2"/>
    </font>
    <font>
      <b/>
      <sz val="11"/>
      <color rgb="FF000000"/>
      <name val="Arial Narrow"/>
      <family val="2"/>
    </font>
    <font>
      <sz val="11"/>
      <color rgb="FF000000"/>
      <name val="Calibri"/>
      <family val="2"/>
    </font>
    <font>
      <sz val="10"/>
      <name val="Arial"/>
      <family val="2"/>
    </font>
    <font>
      <sz val="11"/>
      <color theme="1"/>
      <name val="Arial Narrow"/>
      <family val="2"/>
    </font>
    <font>
      <sz val="11"/>
      <color rgb="FF000000"/>
      <name val="Calibri"/>
      <family val="2"/>
      <charset val="1"/>
    </font>
    <font>
      <sz val="10"/>
      <name val="Arial"/>
      <family val="2"/>
      <charset val="1"/>
    </font>
    <font>
      <sz val="11"/>
      <color rgb="FF000000"/>
      <name val="Arial Narrow"/>
      <family val="2"/>
    </font>
    <font>
      <b/>
      <sz val="10"/>
      <name val="Calibri"/>
      <family val="2"/>
      <scheme val="minor"/>
    </font>
    <font>
      <sz val="11"/>
      <color rgb="FF000000"/>
      <name val="Calibri"/>
      <family val="2"/>
      <charset val="204"/>
    </font>
    <font>
      <sz val="10"/>
      <color rgb="FF000000"/>
      <name val="Arial Narrow"/>
      <family val="2"/>
    </font>
    <font>
      <sz val="11"/>
      <color indexed="8"/>
      <name val="Calibri"/>
      <family val="2"/>
      <scheme val="minor"/>
    </font>
    <font>
      <sz val="14"/>
      <color theme="0"/>
      <name val="Arial Narrow"/>
      <family val="2"/>
    </font>
    <font>
      <sz val="9"/>
      <name val="Arial Narrow"/>
      <family val="2"/>
    </font>
    <font>
      <sz val="11"/>
      <name val="Arial Narrow"/>
      <family val="2"/>
    </font>
    <font>
      <b/>
      <sz val="11"/>
      <name val="Arial Narrow"/>
      <family val="2"/>
    </font>
    <font>
      <sz val="16"/>
      <color theme="0"/>
      <name val="Arial Narrow"/>
      <family val="2"/>
    </font>
    <font>
      <b/>
      <sz val="20"/>
      <color theme="0"/>
      <name val="Arial Narrow"/>
      <family val="2"/>
    </font>
  </fonts>
  <fills count="17">
    <fill>
      <patternFill patternType="none"/>
    </fill>
    <fill>
      <patternFill patternType="gray125"/>
    </fill>
    <fill>
      <patternFill patternType="none"/>
    </fill>
    <fill>
      <patternFill patternType="solid">
        <fgColor theme="8" tint="0.59999389629810485"/>
        <bgColor rgb="FFFFFFFF"/>
      </patternFill>
    </fill>
    <fill>
      <patternFill patternType="solid">
        <fgColor theme="8" tint="0.59999389629810485"/>
        <bgColor indexed="64"/>
      </patternFill>
    </fill>
    <fill>
      <patternFill patternType="solid">
        <fgColor theme="0" tint="-0.34998626667073579"/>
        <bgColor indexed="64"/>
      </patternFill>
    </fill>
    <fill>
      <patternFill patternType="solid">
        <fgColor theme="6" tint="0.79998168889431442"/>
        <bgColor rgb="FFFFFFFF"/>
      </patternFill>
    </fill>
    <fill>
      <patternFill patternType="solid">
        <fgColor theme="8" tint="0.79998168889431442"/>
        <bgColor rgb="FFFFFFFF"/>
      </patternFill>
    </fill>
    <fill>
      <patternFill patternType="solid">
        <fgColor theme="3" tint="-9.9978637043366805E-2"/>
        <bgColor rgb="FFFFFFFF"/>
      </patternFill>
    </fill>
    <fill>
      <patternFill patternType="solid">
        <fgColor theme="4" tint="0.79998168889431442"/>
        <bgColor rgb="FFFFFFFF"/>
      </patternFill>
    </fill>
    <fill>
      <patternFill patternType="solid">
        <fgColor theme="5" tint="0.79998168889431442"/>
        <bgColor rgb="FFFFFFFF"/>
      </patternFill>
    </fill>
    <fill>
      <patternFill patternType="solid">
        <fgColor theme="0" tint="-4.9989318521683403E-2"/>
        <bgColor rgb="FFFFFFFF"/>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8" tint="0.79998168889431442"/>
        <bgColor indexed="64"/>
      </patternFill>
    </fill>
  </fills>
  <borders count="12">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s>
  <cellStyleXfs count="24">
    <xf numFmtId="0" fontId="0" fillId="0" borderId="0"/>
    <xf numFmtId="43" fontId="7"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7" fillId="0" borderId="0"/>
    <xf numFmtId="9" fontId="7" fillId="0" borderId="0" applyFont="0" applyFill="0" applyBorder="0" applyAlignment="0" applyProtection="0"/>
    <xf numFmtId="0" fontId="3" fillId="2" borderId="1"/>
    <xf numFmtId="0" fontId="8" fillId="2" borderId="1"/>
    <xf numFmtId="0" fontId="8" fillId="2" borderId="1"/>
    <xf numFmtId="0" fontId="10" fillId="2" borderId="1"/>
    <xf numFmtId="0" fontId="11" fillId="2" borderId="1"/>
    <xf numFmtId="0" fontId="11" fillId="2" borderId="1"/>
    <xf numFmtId="9" fontId="10" fillId="2" borderId="1" applyBorder="0" applyProtection="0"/>
    <xf numFmtId="0" fontId="2" fillId="2" borderId="1"/>
    <xf numFmtId="0" fontId="14" fillId="2" borderId="1"/>
    <xf numFmtId="0" fontId="7" fillId="2" borderId="1"/>
    <xf numFmtId="0" fontId="4" fillId="2" borderId="1"/>
    <xf numFmtId="43" fontId="7" fillId="2" borderId="1" applyFont="0" applyFill="0" applyBorder="0" applyAlignment="0" applyProtection="0"/>
    <xf numFmtId="0" fontId="4" fillId="2" borderId="1"/>
    <xf numFmtId="0" fontId="1" fillId="2" borderId="1"/>
    <xf numFmtId="0" fontId="16" fillId="2" borderId="1"/>
    <xf numFmtId="43" fontId="16" fillId="2" borderId="1" applyFont="0" applyFill="0" applyBorder="0" applyAlignment="0" applyProtection="0"/>
  </cellStyleXfs>
  <cellXfs count="105">
    <xf numFmtId="0" fontId="0" fillId="0" borderId="0" xfId="0"/>
    <xf numFmtId="0" fontId="5" fillId="0" borderId="0" xfId="3" applyFont="1"/>
    <xf numFmtId="2" fontId="5" fillId="0" borderId="0" xfId="3" applyNumberFormat="1" applyFont="1"/>
    <xf numFmtId="0" fontId="13" fillId="0" borderId="0" xfId="0" applyFont="1" applyAlignment="1">
      <alignment horizontal="center" vertical="center"/>
    </xf>
    <xf numFmtId="0" fontId="12" fillId="0" borderId="0" xfId="0" applyFont="1"/>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0" fontId="15" fillId="0" borderId="0" xfId="0" applyFont="1" applyAlignment="1">
      <alignment horizontal="left" vertical="center" wrapText="1"/>
    </xf>
    <xf numFmtId="0" fontId="12" fillId="0" borderId="0" xfId="0" applyFont="1" applyAlignment="1">
      <alignment horizontal="center" wrapText="1"/>
    </xf>
    <xf numFmtId="0" fontId="6" fillId="5" borderId="3" xfId="0" applyFont="1" applyFill="1" applyBorder="1"/>
    <xf numFmtId="0" fontId="6" fillId="5" borderId="4" xfId="0" applyFont="1" applyFill="1" applyBorder="1"/>
    <xf numFmtId="0" fontId="6" fillId="5" borderId="5" xfId="0" applyFont="1" applyFill="1" applyBorder="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12" fillId="12" borderId="2" xfId="0" applyFont="1" applyFill="1" applyBorder="1" applyAlignment="1">
      <alignment horizontal="center" vertical="center" wrapText="1"/>
    </xf>
    <xf numFmtId="9" fontId="12" fillId="13" borderId="2" xfId="0" applyNumberFormat="1" applyFont="1" applyFill="1" applyBorder="1" applyAlignment="1">
      <alignment horizontal="center" vertical="center" wrapText="1"/>
    </xf>
    <xf numFmtId="9" fontId="12" fillId="14" borderId="2" xfId="7" quotePrefix="1" applyFont="1" applyFill="1" applyBorder="1" applyAlignment="1">
      <alignment horizontal="center" vertical="center" wrapText="1"/>
    </xf>
    <xf numFmtId="0" fontId="9" fillId="0" borderId="2" xfId="8" applyFont="1" applyFill="1" applyBorder="1" applyAlignment="1">
      <alignment horizontal="center" vertical="center" wrapText="1"/>
    </xf>
    <xf numFmtId="2" fontId="12" fillId="0" borderId="2" xfId="3" applyNumberFormat="1" applyFont="1" applyBorder="1" applyAlignment="1">
      <alignment horizontal="center" vertical="center" wrapText="1"/>
    </xf>
    <xf numFmtId="10" fontId="12" fillId="0" borderId="2" xfId="7" applyNumberFormat="1" applyFont="1" applyBorder="1" applyAlignment="1">
      <alignment horizontal="center" vertical="center" wrapText="1"/>
    </xf>
    <xf numFmtId="10" fontId="12" fillId="0" borderId="2" xfId="7" applyNumberFormat="1" applyFont="1" applyFill="1" applyBorder="1" applyAlignment="1">
      <alignment horizontal="center" vertical="center" wrapText="1"/>
    </xf>
    <xf numFmtId="9" fontId="12" fillId="0" borderId="2" xfId="0" applyNumberFormat="1" applyFont="1" applyBorder="1" applyAlignment="1">
      <alignment horizontal="center" vertical="center" wrapText="1"/>
    </xf>
    <xf numFmtId="9" fontId="12" fillId="0" borderId="2" xfId="7" quotePrefix="1" applyFont="1" applyFill="1" applyBorder="1" applyAlignment="1">
      <alignment horizontal="center" vertical="center" wrapText="1"/>
    </xf>
    <xf numFmtId="9" fontId="12" fillId="0" borderId="2" xfId="7" applyFont="1" applyFill="1" applyBorder="1" applyAlignment="1">
      <alignment horizontal="center" vertical="center" wrapText="1"/>
    </xf>
    <xf numFmtId="0" fontId="17" fillId="15" borderId="1" xfId="0" applyFont="1" applyFill="1" applyBorder="1" applyAlignment="1">
      <alignment vertical="center"/>
    </xf>
    <xf numFmtId="0" fontId="12" fillId="0" borderId="2" xfId="0" applyFont="1" applyBorder="1" applyAlignment="1">
      <alignment horizontal="left" vertical="center" wrapText="1"/>
    </xf>
    <xf numFmtId="0" fontId="12" fillId="0" borderId="6" xfId="0" applyFont="1" applyBorder="1" applyAlignment="1">
      <alignment horizontal="center" vertical="center" wrapText="1"/>
    </xf>
    <xf numFmtId="0" fontId="0" fillId="15" borderId="0" xfId="0" applyFill="1"/>
    <xf numFmtId="0" fontId="18" fillId="0" borderId="2" xfId="0" applyFont="1" applyBorder="1" applyAlignment="1">
      <alignment horizontal="center" vertical="center" wrapText="1"/>
    </xf>
    <xf numFmtId="0" fontId="19" fillId="0" borderId="2" xfId="0" applyFont="1" applyBorder="1" applyAlignment="1">
      <alignment horizontal="center" vertical="center" wrapText="1"/>
    </xf>
    <xf numFmtId="49" fontId="6" fillId="7" borderId="6" xfId="2" applyNumberFormat="1" applyFont="1" applyFill="1" applyBorder="1" applyAlignment="1">
      <alignment horizontal="center" vertical="center" wrapText="1"/>
    </xf>
    <xf numFmtId="49" fontId="6" fillId="6" borderId="2" xfId="2" applyNumberFormat="1" applyFont="1" applyFill="1" applyBorder="1" applyAlignment="1">
      <alignment horizontal="center" vertical="center" wrapText="1"/>
    </xf>
    <xf numFmtId="49" fontId="6" fillId="6" borderId="2" xfId="2" applyNumberFormat="1" applyFont="1" applyFill="1" applyBorder="1" applyAlignment="1">
      <alignment horizontal="left" vertical="center" wrapText="1"/>
    </xf>
    <xf numFmtId="49" fontId="6" fillId="6" borderId="2" xfId="20" applyNumberFormat="1" applyFont="1" applyFill="1" applyBorder="1" applyAlignment="1">
      <alignment horizontal="center" vertical="center" wrapText="1"/>
    </xf>
    <xf numFmtId="49" fontId="6" fillId="3" borderId="2" xfId="20" applyNumberFormat="1" applyFont="1" applyFill="1" applyBorder="1" applyAlignment="1">
      <alignment horizontal="center" vertical="center" wrapText="1"/>
    </xf>
    <xf numFmtId="49" fontId="6" fillId="3" borderId="2" xfId="20" applyNumberFormat="1" applyFont="1" applyFill="1" applyBorder="1" applyAlignment="1">
      <alignment horizontal="left" vertical="center" wrapText="1"/>
    </xf>
    <xf numFmtId="2" fontId="6" fillId="8" borderId="2" xfId="2" applyNumberFormat="1" applyFont="1" applyFill="1" applyBorder="1" applyAlignment="1">
      <alignment horizontal="center" vertical="center" wrapText="1"/>
    </xf>
    <xf numFmtId="2" fontId="6" fillId="9" borderId="2" xfId="2" applyNumberFormat="1" applyFont="1" applyFill="1" applyBorder="1" applyAlignment="1">
      <alignment horizontal="center" vertical="center" wrapText="1"/>
    </xf>
    <xf numFmtId="2" fontId="6" fillId="10" borderId="2" xfId="2" applyNumberFormat="1" applyFont="1" applyFill="1" applyBorder="1" applyAlignment="1">
      <alignment horizontal="center" vertical="center" wrapText="1"/>
    </xf>
    <xf numFmtId="2" fontId="6" fillId="11" borderId="2" xfId="2" applyNumberFormat="1" applyFont="1" applyFill="1" applyBorder="1" applyAlignment="1">
      <alignment horizontal="center" vertical="center" wrapText="1"/>
    </xf>
    <xf numFmtId="2" fontId="6" fillId="3" borderId="2" xfId="20" applyNumberFormat="1" applyFont="1" applyFill="1" applyBorder="1" applyAlignment="1">
      <alignment horizontal="center" vertical="center" wrapText="1"/>
    </xf>
    <xf numFmtId="49" fontId="6" fillId="6" borderId="2" xfId="20" applyNumberFormat="1" applyFont="1" applyFill="1" applyBorder="1" applyAlignment="1">
      <alignment horizontal="left" vertical="center" wrapText="1"/>
    </xf>
    <xf numFmtId="0" fontId="19" fillId="0" borderId="2" xfId="0" applyFont="1" applyBorder="1" applyAlignment="1">
      <alignment horizontal="left" vertical="center" wrapText="1"/>
    </xf>
    <xf numFmtId="0" fontId="21" fillId="15" borderId="1" xfId="0" applyFont="1" applyFill="1" applyBorder="1" applyAlignment="1">
      <alignment vertical="center"/>
    </xf>
    <xf numFmtId="0" fontId="20" fillId="16" borderId="2" xfId="0" applyFont="1" applyFill="1" applyBorder="1" applyAlignment="1">
      <alignment horizontal="center" vertical="center" wrapText="1"/>
    </xf>
    <xf numFmtId="0" fontId="20" fillId="16" borderId="6" xfId="0" applyFont="1" applyFill="1" applyBorder="1" applyAlignment="1">
      <alignment horizontal="center" vertical="center" wrapText="1"/>
    </xf>
    <xf numFmtId="49" fontId="6" fillId="7" borderId="2" xfId="2" applyNumberFormat="1" applyFont="1" applyFill="1" applyBorder="1" applyAlignment="1">
      <alignment horizontal="left" vertical="center" wrapText="1"/>
    </xf>
    <xf numFmtId="0" fontId="22" fillId="15" borderId="1" xfId="0" applyFont="1" applyFill="1" applyBorder="1" applyAlignment="1">
      <alignment vertical="center"/>
    </xf>
    <xf numFmtId="0" fontId="12" fillId="2" borderId="2" xfId="0" applyFont="1" applyFill="1" applyBorder="1" applyAlignment="1">
      <alignment horizontal="center" vertical="center" wrapText="1"/>
    </xf>
    <xf numFmtId="2" fontId="12" fillId="2" borderId="2" xfId="18" applyNumberFormat="1" applyFont="1" applyFill="1" applyBorder="1" applyAlignment="1">
      <alignment horizontal="center" vertical="center" wrapText="1"/>
    </xf>
    <xf numFmtId="4" fontId="12" fillId="12" borderId="2" xfId="0" applyNumberFormat="1" applyFont="1" applyFill="1" applyBorder="1" applyAlignment="1">
      <alignment horizontal="center" vertical="center" wrapText="1"/>
    </xf>
    <xf numFmtId="3" fontId="12" fillId="12" borderId="2" xfId="0" applyNumberFormat="1" applyFont="1" applyFill="1" applyBorder="1" applyAlignment="1">
      <alignment horizontal="center" vertical="center" wrapText="1"/>
    </xf>
    <xf numFmtId="2" fontId="12" fillId="12" borderId="2" xfId="0" applyNumberFormat="1" applyFont="1" applyFill="1" applyBorder="1" applyAlignment="1">
      <alignment horizontal="center" vertical="center" wrapText="1"/>
    </xf>
    <xf numFmtId="2" fontId="12" fillId="14" borderId="2" xfId="7" quotePrefix="1" applyNumberFormat="1" applyFont="1" applyFill="1" applyBorder="1" applyAlignment="1">
      <alignment horizontal="center" vertical="center" wrapText="1"/>
    </xf>
    <xf numFmtId="4" fontId="12" fillId="2" borderId="2" xfId="18" applyNumberFormat="1" applyFont="1" applyFill="1" applyBorder="1" applyAlignment="1">
      <alignment horizontal="center" vertical="center" wrapText="1"/>
    </xf>
    <xf numFmtId="9" fontId="12" fillId="12" borderId="2" xfId="7" applyFont="1" applyFill="1" applyBorder="1" applyAlignment="1">
      <alignment horizontal="center" vertical="center" wrapText="1"/>
    </xf>
    <xf numFmtId="3" fontId="12" fillId="0" borderId="2" xfId="0" applyNumberFormat="1" applyFont="1" applyBorder="1" applyAlignment="1">
      <alignment horizontal="center" vertical="center" wrapText="1"/>
    </xf>
    <xf numFmtId="2" fontId="12" fillId="2" borderId="2" xfId="18" applyNumberFormat="1" applyFont="1"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horizontal="center" vertical="center" wrapText="1"/>
    </xf>
    <xf numFmtId="2" fontId="19" fillId="2" borderId="2" xfId="18" applyNumberFormat="1" applyFont="1" applyFill="1" applyBorder="1" applyAlignment="1">
      <alignment horizontal="center" vertical="center" wrapText="1"/>
    </xf>
    <xf numFmtId="164" fontId="12" fillId="12" borderId="2" xfId="0" applyNumberFormat="1" applyFont="1" applyFill="1" applyBorder="1" applyAlignment="1">
      <alignment horizontal="center" vertical="center" wrapText="1"/>
    </xf>
    <xf numFmtId="164" fontId="12" fillId="12" borderId="2" xfId="0" applyNumberFormat="1" applyFont="1" applyFill="1" applyBorder="1" applyAlignment="1">
      <alignment horizontal="justify" vertical="center" wrapText="1"/>
    </xf>
    <xf numFmtId="0" fontId="12" fillId="12" borderId="2" xfId="0" applyFont="1" applyFill="1" applyBorder="1" applyAlignment="1">
      <alignment horizontal="justify" vertical="center" wrapText="1"/>
    </xf>
    <xf numFmtId="49" fontId="12" fillId="12" borderId="2" xfId="0" applyNumberFormat="1" applyFont="1" applyFill="1" applyBorder="1" applyAlignment="1">
      <alignment horizontal="center" vertical="center" wrapText="1"/>
    </xf>
    <xf numFmtId="10" fontId="12" fillId="12" borderId="2" xfId="7" applyNumberFormat="1" applyFont="1" applyFill="1" applyBorder="1" applyAlignment="1">
      <alignment horizontal="center" vertical="center" wrapText="1"/>
    </xf>
    <xf numFmtId="2" fontId="12" fillId="12" borderId="2" xfId="18" applyNumberFormat="1" applyFont="1" applyFill="1" applyBorder="1" applyAlignment="1">
      <alignment horizontal="center" vertical="center" wrapText="1"/>
    </xf>
    <xf numFmtId="0" fontId="0" fillId="12" borderId="2" xfId="0" applyFont="1" applyFill="1" applyBorder="1" applyAlignment="1">
      <alignment horizontal="justify" vertical="center" wrapText="1"/>
    </xf>
    <xf numFmtId="0" fontId="0" fillId="12" borderId="0" xfId="0" applyFont="1" applyFill="1" applyAlignment="1">
      <alignment horizontal="center" vertical="center"/>
    </xf>
    <xf numFmtId="0" fontId="19" fillId="12" borderId="2" xfId="0" applyFont="1" applyFill="1" applyBorder="1" applyAlignment="1">
      <alignment horizontal="justify" vertical="center" wrapText="1"/>
    </xf>
    <xf numFmtId="0" fontId="0" fillId="12" borderId="2" xfId="0" applyFill="1" applyBorder="1" applyAlignment="1">
      <alignment horizontal="center" vertical="center" wrapText="1"/>
    </xf>
    <xf numFmtId="0" fontId="0" fillId="12" borderId="2" xfId="0" applyFont="1" applyFill="1" applyBorder="1" applyAlignment="1">
      <alignment horizontal="center" vertical="center"/>
    </xf>
    <xf numFmtId="4" fontId="12" fillId="12" borderId="2" xfId="18" applyNumberFormat="1" applyFont="1" applyFill="1" applyBorder="1" applyAlignment="1">
      <alignment horizontal="center" vertical="center" wrapText="1"/>
    </xf>
    <xf numFmtId="0" fontId="0" fillId="12" borderId="0" xfId="0" applyFill="1"/>
    <xf numFmtId="0" fontId="12" fillId="0" borderId="2" xfId="0" applyFont="1" applyFill="1" applyBorder="1" applyAlignment="1">
      <alignment horizontal="center" vertical="center" wrapText="1"/>
    </xf>
    <xf numFmtId="0" fontId="12" fillId="16" borderId="2" xfId="0" applyFont="1" applyFill="1" applyBorder="1"/>
    <xf numFmtId="0" fontId="12" fillId="0" borderId="2" xfId="0" applyFont="1" applyBorder="1"/>
    <xf numFmtId="0" fontId="6" fillId="10" borderId="8" xfId="2" applyFont="1" applyFill="1" applyBorder="1" applyAlignment="1">
      <alignment horizontal="center" vertical="center" wrapText="1"/>
    </xf>
    <xf numFmtId="0" fontId="6" fillId="10" borderId="9" xfId="2" applyFont="1" applyFill="1" applyBorder="1" applyAlignment="1">
      <alignment horizontal="center" vertical="center" wrapText="1"/>
    </xf>
    <xf numFmtId="0" fontId="6" fillId="10" borderId="6" xfId="2" applyFont="1" applyFill="1" applyBorder="1" applyAlignment="1">
      <alignment horizontal="center" vertical="center" wrapText="1"/>
    </xf>
    <xf numFmtId="0" fontId="6" fillId="11" borderId="8" xfId="2" applyFont="1" applyFill="1" applyBorder="1" applyAlignment="1">
      <alignment horizontal="center" vertical="center" wrapText="1"/>
    </xf>
    <xf numFmtId="0" fontId="6" fillId="11" borderId="9" xfId="2" applyFont="1" applyFill="1" applyBorder="1" applyAlignment="1">
      <alignment horizontal="center" vertical="center" wrapText="1"/>
    </xf>
    <xf numFmtId="0" fontId="6" fillId="11" borderId="6" xfId="2" applyFont="1" applyFill="1" applyBorder="1" applyAlignment="1">
      <alignment horizontal="center" vertical="center" wrapText="1"/>
    </xf>
    <xf numFmtId="0" fontId="6" fillId="4" borderId="2" xfId="0" applyFont="1" applyFill="1" applyBorder="1" applyAlignment="1">
      <alignment horizontal="center" wrapText="1"/>
    </xf>
    <xf numFmtId="0" fontId="6" fillId="8" borderId="8" xfId="2" applyFont="1" applyFill="1" applyBorder="1" applyAlignment="1">
      <alignment horizontal="center" vertical="center" wrapText="1"/>
    </xf>
    <xf numFmtId="0" fontId="6" fillId="8" borderId="9" xfId="2" applyFont="1" applyFill="1" applyBorder="1" applyAlignment="1">
      <alignment horizontal="center" vertical="center" wrapText="1"/>
    </xf>
    <xf numFmtId="0" fontId="6" fillId="8" borderId="6" xfId="2" applyFont="1" applyFill="1" applyBorder="1" applyAlignment="1">
      <alignment horizontal="center" vertical="center" wrapText="1"/>
    </xf>
    <xf numFmtId="0" fontId="6" fillId="9" borderId="8" xfId="2" applyFont="1" applyFill="1" applyBorder="1" applyAlignment="1">
      <alignment horizontal="center" vertical="center" wrapText="1"/>
    </xf>
    <xf numFmtId="0" fontId="6" fillId="9" borderId="9" xfId="2" applyFont="1" applyFill="1" applyBorder="1" applyAlignment="1">
      <alignment horizontal="center" vertical="center" wrapText="1"/>
    </xf>
    <xf numFmtId="0" fontId="6" fillId="9" borderId="6" xfId="2" applyFont="1" applyFill="1" applyBorder="1" applyAlignment="1">
      <alignment horizontal="center" vertical="center" wrapText="1"/>
    </xf>
    <xf numFmtId="49" fontId="6" fillId="6" borderId="11" xfId="2" applyNumberFormat="1" applyFont="1" applyFill="1" applyBorder="1" applyAlignment="1">
      <alignment horizontal="center" vertical="center" wrapText="1"/>
    </xf>
    <xf numFmtId="49" fontId="6" fillId="6" borderId="10" xfId="2" applyNumberFormat="1" applyFont="1" applyFill="1" applyBorder="1" applyAlignment="1">
      <alignment horizontal="center" vertical="center" wrapText="1"/>
    </xf>
    <xf numFmtId="49" fontId="6" fillId="6" borderId="7" xfId="2" applyNumberFormat="1" applyFont="1" applyFill="1" applyBorder="1" applyAlignment="1">
      <alignment horizontal="center" vertical="center" wrapText="1"/>
    </xf>
    <xf numFmtId="49" fontId="6" fillId="3" borderId="11" xfId="2" applyNumberFormat="1" applyFont="1" applyFill="1" applyBorder="1" applyAlignment="1">
      <alignment horizontal="center" vertical="center" wrapText="1"/>
    </xf>
    <xf numFmtId="49" fontId="6" fillId="3" borderId="10" xfId="2" applyNumberFormat="1" applyFont="1" applyFill="1" applyBorder="1" applyAlignment="1">
      <alignment horizontal="center" vertical="center" wrapText="1"/>
    </xf>
    <xf numFmtId="49" fontId="6" fillId="3" borderId="8" xfId="2" applyNumberFormat="1" applyFont="1" applyFill="1" applyBorder="1" applyAlignment="1">
      <alignment horizontal="center" vertical="center" wrapText="1"/>
    </xf>
    <xf numFmtId="49" fontId="6" fillId="3" borderId="9" xfId="2" applyNumberFormat="1" applyFont="1" applyFill="1" applyBorder="1" applyAlignment="1">
      <alignment horizontal="center" vertical="center" wrapText="1"/>
    </xf>
    <xf numFmtId="0" fontId="6" fillId="5" borderId="2" xfId="0" applyFont="1" applyFill="1" applyBorder="1" applyAlignment="1">
      <alignment horizontal="center"/>
    </xf>
    <xf numFmtId="49" fontId="6" fillId="6" borderId="8" xfId="2" applyNumberFormat="1" applyFont="1" applyFill="1" applyBorder="1" applyAlignment="1">
      <alignment horizontal="center" vertical="center" wrapText="1"/>
    </xf>
    <xf numFmtId="49" fontId="6" fillId="6" borderId="9" xfId="2" applyNumberFormat="1" applyFont="1" applyFill="1" applyBorder="1" applyAlignment="1">
      <alignment horizontal="center" vertical="center" wrapText="1"/>
    </xf>
    <xf numFmtId="49" fontId="6" fillId="6" borderId="6" xfId="2" applyNumberFormat="1" applyFont="1" applyFill="1" applyBorder="1" applyAlignment="1">
      <alignment horizontal="center" vertical="center" wrapText="1"/>
    </xf>
    <xf numFmtId="49" fontId="6" fillId="7" borderId="8" xfId="2" applyNumberFormat="1" applyFont="1" applyFill="1" applyBorder="1" applyAlignment="1">
      <alignment horizontal="center" vertical="center" wrapText="1"/>
    </xf>
    <xf numFmtId="49" fontId="6" fillId="7" borderId="9" xfId="2" applyNumberFormat="1" applyFont="1" applyFill="1" applyBorder="1" applyAlignment="1">
      <alignment horizontal="center" vertical="center" wrapText="1"/>
    </xf>
    <xf numFmtId="49" fontId="6" fillId="7" borderId="6" xfId="2" applyNumberFormat="1" applyFont="1" applyFill="1" applyBorder="1" applyAlignment="1">
      <alignment horizontal="center" vertical="center" wrapText="1"/>
    </xf>
  </cellXfs>
  <cellStyles count="24">
    <cellStyle name="Millares" xfId="1" builtinId="3" customBuiltin="1"/>
    <cellStyle name="Millares 2" xfId="4" xr:uid="{00000000-0005-0000-0000-000001000000}"/>
    <cellStyle name="Millares 3" xfId="19" xr:uid="{00000000-0005-0000-0000-000002000000}"/>
    <cellStyle name="Millares 4" xfId="23" xr:uid="{00000000-0005-0000-0000-000003000000}"/>
    <cellStyle name="Moneda 2" xfId="5" xr:uid="{00000000-0005-0000-0000-000004000000}"/>
    <cellStyle name="Normal" xfId="0" builtinId="0" customBuiltin="1"/>
    <cellStyle name="Normal 2" xfId="3" xr:uid="{00000000-0005-0000-0000-000006000000}"/>
    <cellStyle name="Normal 2 2" xfId="10" xr:uid="{00000000-0005-0000-0000-000007000000}"/>
    <cellStyle name="Normal 2 3" xfId="12" xr:uid="{00000000-0005-0000-0000-000008000000}"/>
    <cellStyle name="Normal 2 4" xfId="18" xr:uid="{00000000-0005-0000-0000-000009000000}"/>
    <cellStyle name="Normal 3" xfId="6" xr:uid="{00000000-0005-0000-0000-00000A000000}"/>
    <cellStyle name="Normal 4" xfId="8" xr:uid="{00000000-0005-0000-0000-00000B000000}"/>
    <cellStyle name="Normal 4 2" xfId="2" xr:uid="{00000000-0005-0000-0000-00000C000000}"/>
    <cellStyle name="Normal 4 2 2" xfId="9" xr:uid="{00000000-0005-0000-0000-00000D000000}"/>
    <cellStyle name="Normal 4 2 3" xfId="13" xr:uid="{00000000-0005-0000-0000-00000E000000}"/>
    <cellStyle name="Normal 4 2 4" xfId="20" xr:uid="{00000000-0005-0000-0000-00000F000000}"/>
    <cellStyle name="Normal 4 3" xfId="21" xr:uid="{00000000-0005-0000-0000-000010000000}"/>
    <cellStyle name="Normal 5" xfId="11" xr:uid="{00000000-0005-0000-0000-000011000000}"/>
    <cellStyle name="Normal 6" xfId="15" xr:uid="{00000000-0005-0000-0000-000012000000}"/>
    <cellStyle name="Normal 7" xfId="16" xr:uid="{00000000-0005-0000-0000-000013000000}"/>
    <cellStyle name="Normal 8" xfId="17" xr:uid="{00000000-0005-0000-0000-000014000000}"/>
    <cellStyle name="Normal 9" xfId="22" xr:uid="{00000000-0005-0000-0000-000015000000}"/>
    <cellStyle name="Porcentaje" xfId="7" builtinId="5" customBuiltin="1"/>
    <cellStyle name="Porcentaje 2" xfId="14" xr:uid="{00000000-0005-0000-0000-000017000000}"/>
  </cellStyles>
  <dxfs count="8">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ont>
        <color theme="0" tint="-4.9989318521683403E-2"/>
      </font>
      <fill>
        <patternFill>
          <bgColor rgb="FFC00000"/>
        </patternFill>
      </fill>
    </dxf>
    <dxf>
      <fill>
        <patternFill>
          <bgColor rgb="FFFFC000"/>
        </patternFill>
      </fill>
    </dxf>
    <dxf>
      <fill>
        <patternFill>
          <bgColor theme="0" tint="-0.14996795556505021"/>
        </patternFill>
      </fill>
    </dxf>
    <dxf>
      <fill>
        <patternFill>
          <bgColor rgb="FF00B050"/>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 uri="smNativeData">
      <pm:charStyles xmlns:pm="smNativeData" id="1582054953" count="1">
        <pm:charStyle name="Normal" fontId="0" Id="1"/>
      </pm:charStyles>
      <pm:colors xmlns:pm="smNativeData" id="1582054953" count="5">
        <pm:color name="Color 24" rgb="D8D8D8"/>
        <pm:color name="Color 25" rgb="95B3D7"/>
        <pm:color name="Color 26" rgb="FFC000"/>
        <pm:color name="Color 27" rgb="B8CCE4"/>
        <pm:color name="Color 28" rgb="8DB4E2"/>
      </pm:colors>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486834</xdr:colOff>
      <xdr:row>0</xdr:row>
      <xdr:rowOff>81492</xdr:rowOff>
    </xdr:from>
    <xdr:to>
      <xdr:col>1</xdr:col>
      <xdr:colOff>273897</xdr:colOff>
      <xdr:row>0</xdr:row>
      <xdr:rowOff>806814</xdr:rowOff>
    </xdr:to>
    <xdr:pic>
      <xdr:nvPicPr>
        <xdr:cNvPr id="2" name="Imagen 1" descr="Logo">
          <a:extLst>
            <a:ext uri="{FF2B5EF4-FFF2-40B4-BE49-F238E27FC236}">
              <a16:creationId xmlns:a16="http://schemas.microsoft.com/office/drawing/2014/main" id="{C90F5EB3-D90A-4EE6-A2D3-823C705CE3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6834" y="81492"/>
          <a:ext cx="1349163" cy="7253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adominguez/Documents/02%20DESEMPE&#209;O/1er%20trim/mpios%20pred/San%20Felipe%20Orizatl&#225;n/6.-%20INFORMACION%20PROGRAMATICA/DES-1%20INDICADORES%20ESTRATEGICOS%20Y%20DE%20GEST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S24"/>
  <sheetViews>
    <sheetView tabSelected="1" view="pageBreakPreview" topLeftCell="O1" zoomScale="66" zoomScaleNormal="66" zoomScaleSheetLayoutView="66" workbookViewId="0">
      <pane ySplit="3" topLeftCell="A21" activePane="bottomLeft" state="frozen"/>
      <selection pane="bottomLeft" activeCell="AH24" sqref="AH24"/>
    </sheetView>
  </sheetViews>
  <sheetFormatPr baseColWidth="10" defaultRowHeight="15" x14ac:dyDescent="0.25"/>
  <cols>
    <col min="1" max="2" width="22.7109375" customWidth="1"/>
    <col min="3" max="3" width="18.7109375" hidden="1" customWidth="1"/>
    <col min="4" max="4" width="18.28515625" hidden="1" customWidth="1"/>
    <col min="5" max="5" width="12.28515625" hidden="1" customWidth="1"/>
    <col min="6" max="6" width="17.85546875" hidden="1" customWidth="1"/>
    <col min="7" max="7" width="38.28515625" hidden="1" customWidth="1"/>
    <col min="8" max="8" width="27" customWidth="1"/>
    <col min="9" max="9" width="63.42578125" customWidth="1"/>
    <col min="10" max="10" width="38.42578125" customWidth="1"/>
    <col min="11" max="11" width="17.28515625" customWidth="1"/>
    <col min="12" max="12" width="14.28515625" customWidth="1"/>
    <col min="13" max="13" width="11" style="2" customWidth="1"/>
    <col min="14" max="14" width="12.28515625" style="2" customWidth="1"/>
    <col min="15" max="15" width="8.7109375" style="2" customWidth="1"/>
    <col min="16" max="16" width="9.42578125" style="2" customWidth="1"/>
    <col min="17" max="17" width="31.28515625" style="2" customWidth="1"/>
    <col min="18" max="18" width="12.7109375" style="2" customWidth="1"/>
    <col min="19" max="19" width="14.28515625" style="2" customWidth="1"/>
    <col min="20" max="21" width="12.7109375" style="2" customWidth="1"/>
    <col min="22" max="22" width="15.140625" style="2" bestFit="1" customWidth="1"/>
    <col min="23" max="23" width="14.7109375" style="2" bestFit="1" customWidth="1"/>
    <col min="24" max="25" width="16.28515625" style="2" customWidth="1"/>
    <col min="26" max="27" width="9.28515625" style="2" customWidth="1"/>
    <col min="28" max="28" width="16.140625" style="2" customWidth="1"/>
    <col min="29" max="29" width="18.7109375" style="1" customWidth="1"/>
    <col min="30" max="31" width="9" customWidth="1"/>
    <col min="32" max="32" width="16" bestFit="1" customWidth="1"/>
    <col min="33" max="33" width="14.42578125" customWidth="1"/>
    <col min="34" max="34" width="9.28515625" bestFit="1" customWidth="1"/>
    <col min="35" max="35" width="8.7109375" customWidth="1"/>
    <col min="36" max="39" width="9.28515625" customWidth="1"/>
    <col min="40" max="42" width="15.5703125" bestFit="1" customWidth="1"/>
  </cols>
  <sheetData>
    <row r="1" spans="1:42" ht="67.349999999999994" customHeight="1" x14ac:dyDescent="0.25">
      <c r="A1" s="27"/>
      <c r="B1" s="27"/>
      <c r="C1" s="24"/>
      <c r="D1" s="47" t="s">
        <v>116</v>
      </c>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row>
    <row r="2" spans="1:42" ht="58.5" customHeight="1" x14ac:dyDescent="0.3">
      <c r="A2" s="76"/>
      <c r="B2" s="76"/>
      <c r="C2" s="77"/>
      <c r="D2" s="91" t="s">
        <v>34</v>
      </c>
      <c r="E2" s="92"/>
      <c r="F2" s="92"/>
      <c r="G2" s="92"/>
      <c r="H2" s="92"/>
      <c r="I2" s="92"/>
      <c r="J2" s="92"/>
      <c r="K2" s="92"/>
      <c r="L2" s="92"/>
      <c r="M2" s="92"/>
      <c r="N2" s="92"/>
      <c r="O2" s="92"/>
      <c r="P2" s="92"/>
      <c r="Q2" s="93"/>
      <c r="R2" s="94" t="s">
        <v>27</v>
      </c>
      <c r="S2" s="95"/>
      <c r="T2" s="95"/>
      <c r="U2" s="95"/>
      <c r="V2" s="95"/>
      <c r="W2" s="95"/>
      <c r="X2" s="85" t="s">
        <v>0</v>
      </c>
      <c r="Y2" s="86"/>
      <c r="Z2" s="86"/>
      <c r="AA2" s="87"/>
      <c r="AB2" s="88" t="s">
        <v>1</v>
      </c>
      <c r="AC2" s="89"/>
      <c r="AD2" s="89"/>
      <c r="AE2" s="90"/>
      <c r="AF2" s="78" t="s">
        <v>2</v>
      </c>
      <c r="AG2" s="79"/>
      <c r="AH2" s="79"/>
      <c r="AI2" s="80"/>
      <c r="AJ2" s="81" t="s">
        <v>3</v>
      </c>
      <c r="AK2" s="82"/>
      <c r="AL2" s="82"/>
      <c r="AM2" s="83"/>
      <c r="AN2" s="84" t="s">
        <v>26</v>
      </c>
      <c r="AO2" s="84"/>
      <c r="AP2" s="84"/>
    </row>
    <row r="3" spans="1:42" s="3" customFormat="1" ht="147.75" customHeight="1" x14ac:dyDescent="0.25">
      <c r="A3" s="44" t="s">
        <v>105</v>
      </c>
      <c r="B3" s="45" t="s">
        <v>106</v>
      </c>
      <c r="C3" s="30" t="s">
        <v>38</v>
      </c>
      <c r="D3" s="31" t="s">
        <v>43</v>
      </c>
      <c r="E3" s="31" t="s">
        <v>44</v>
      </c>
      <c r="F3" s="31" t="s">
        <v>69</v>
      </c>
      <c r="G3" s="31" t="s">
        <v>45</v>
      </c>
      <c r="H3" s="32" t="s">
        <v>46</v>
      </c>
      <c r="I3" s="31" t="s">
        <v>48</v>
      </c>
      <c r="J3" s="31" t="s">
        <v>47</v>
      </c>
      <c r="K3" s="31" t="s">
        <v>70</v>
      </c>
      <c r="L3" s="33" t="s">
        <v>49</v>
      </c>
      <c r="M3" s="33" t="s">
        <v>50</v>
      </c>
      <c r="N3" s="33" t="s">
        <v>51</v>
      </c>
      <c r="O3" s="33" t="s">
        <v>52</v>
      </c>
      <c r="P3" s="33" t="s">
        <v>53</v>
      </c>
      <c r="Q3" s="33" t="s">
        <v>54</v>
      </c>
      <c r="R3" s="34" t="s">
        <v>55</v>
      </c>
      <c r="S3" s="35" t="s">
        <v>82</v>
      </c>
      <c r="T3" s="35" t="s">
        <v>83</v>
      </c>
      <c r="U3" s="35" t="s">
        <v>84</v>
      </c>
      <c r="V3" s="34" t="s">
        <v>56</v>
      </c>
      <c r="W3" s="34" t="s">
        <v>57</v>
      </c>
      <c r="X3" s="36" t="s">
        <v>58</v>
      </c>
      <c r="Y3" s="36" t="s">
        <v>59</v>
      </c>
      <c r="Z3" s="36" t="s">
        <v>60</v>
      </c>
      <c r="AA3" s="36" t="s">
        <v>61</v>
      </c>
      <c r="AB3" s="37" t="s">
        <v>58</v>
      </c>
      <c r="AC3" s="37" t="s">
        <v>59</v>
      </c>
      <c r="AD3" s="37" t="s">
        <v>60</v>
      </c>
      <c r="AE3" s="37" t="s">
        <v>61</v>
      </c>
      <c r="AF3" s="38" t="s">
        <v>58</v>
      </c>
      <c r="AG3" s="38" t="s">
        <v>59</v>
      </c>
      <c r="AH3" s="38" t="s">
        <v>60</v>
      </c>
      <c r="AI3" s="38" t="s">
        <v>61</v>
      </c>
      <c r="AJ3" s="39" t="s">
        <v>58</v>
      </c>
      <c r="AK3" s="39" t="s">
        <v>59</v>
      </c>
      <c r="AL3" s="39" t="s">
        <v>60</v>
      </c>
      <c r="AM3" s="39" t="s">
        <v>61</v>
      </c>
      <c r="AN3" s="34" t="s">
        <v>62</v>
      </c>
      <c r="AO3" s="34" t="s">
        <v>63</v>
      </c>
      <c r="AP3" s="40" t="s">
        <v>61</v>
      </c>
    </row>
    <row r="4" spans="1:42" ht="336.75" customHeight="1" x14ac:dyDescent="0.25">
      <c r="A4" s="59" t="s">
        <v>212</v>
      </c>
      <c r="B4" s="60" t="s">
        <v>213</v>
      </c>
      <c r="C4" s="26" t="s">
        <v>214</v>
      </c>
      <c r="D4" s="14" t="s">
        <v>238</v>
      </c>
      <c r="E4" s="6" t="s">
        <v>37</v>
      </c>
      <c r="F4" s="75" t="s">
        <v>254</v>
      </c>
      <c r="G4" s="6" t="s">
        <v>239</v>
      </c>
      <c r="H4" s="25" t="s">
        <v>228</v>
      </c>
      <c r="I4" s="25" t="s">
        <v>229</v>
      </c>
      <c r="J4" s="25" t="s">
        <v>230</v>
      </c>
      <c r="K4" s="25" t="s">
        <v>121</v>
      </c>
      <c r="L4" s="6" t="s">
        <v>190</v>
      </c>
      <c r="M4" s="6" t="s">
        <v>22</v>
      </c>
      <c r="N4" s="6" t="s">
        <v>5</v>
      </c>
      <c r="O4" s="56">
        <v>13982</v>
      </c>
      <c r="P4" s="6">
        <v>2024</v>
      </c>
      <c r="Q4" s="6" t="s">
        <v>240</v>
      </c>
      <c r="R4" s="6" t="s">
        <v>120</v>
      </c>
      <c r="S4" s="19" t="s">
        <v>231</v>
      </c>
      <c r="T4" s="19" t="s">
        <v>232</v>
      </c>
      <c r="U4" s="19" t="s">
        <v>233</v>
      </c>
      <c r="V4" s="57">
        <v>30390</v>
      </c>
      <c r="W4" s="18">
        <v>29390</v>
      </c>
      <c r="X4" s="14">
        <v>0</v>
      </c>
      <c r="Y4" s="14">
        <v>0</v>
      </c>
      <c r="Z4" s="15">
        <v>0</v>
      </c>
      <c r="AA4" s="16"/>
      <c r="AB4" s="14">
        <v>0</v>
      </c>
      <c r="AC4" s="14">
        <v>0</v>
      </c>
      <c r="AD4" s="15">
        <v>0</v>
      </c>
      <c r="AE4" s="16"/>
      <c r="AF4" s="14">
        <v>0</v>
      </c>
      <c r="AG4" s="14">
        <v>0</v>
      </c>
      <c r="AH4" s="15">
        <v>0</v>
      </c>
      <c r="AI4" s="16"/>
      <c r="AJ4" s="14"/>
      <c r="AK4" s="14"/>
      <c r="AL4" s="15"/>
      <c r="AM4" s="16"/>
      <c r="AN4" s="52">
        <f>Y4</f>
        <v>0</v>
      </c>
      <c r="AO4" s="55">
        <f>AN4/W4</f>
        <v>0</v>
      </c>
      <c r="AP4" s="53">
        <f>IF(Z4="","",IF(Z4&gt;1.3,"Rojo",IF($R4="Ascendente",IF(AND(Z4=0,Z4=0),0,IF(AND(Z4&lt;=$S4,Z4&gt;0),"Rojo",IF(AND(Z4&gt;$S4,Z4&lt;=$T4),"Amarillo",IF(AND(Z4&gt;$T4,Z4&lt;=$U4),"Verde")))),IF($R4="Descendente",IF(AND(Z4&gt;=$U4,Z4&lt;$T4),"Verde",IF(AND(Z4&gt;=$T4,Z4&lt;$S4),"Amarillo",IF(AND(Z4&gt;=$S4,Z4&gt;1.3),"Rojo",0)))))))</f>
        <v>0</v>
      </c>
    </row>
    <row r="5" spans="1:42" ht="282.75" customHeight="1" x14ac:dyDescent="0.25">
      <c r="A5" s="59" t="s">
        <v>212</v>
      </c>
      <c r="B5" s="60" t="s">
        <v>213</v>
      </c>
      <c r="C5" s="26" t="s">
        <v>214</v>
      </c>
      <c r="D5" s="14" t="s">
        <v>238</v>
      </c>
      <c r="E5" s="6" t="s">
        <v>117</v>
      </c>
      <c r="F5" s="75" t="s">
        <v>255</v>
      </c>
      <c r="G5" s="58" t="s">
        <v>237</v>
      </c>
      <c r="H5" s="25" t="s">
        <v>234</v>
      </c>
      <c r="I5" s="6" t="s">
        <v>235</v>
      </c>
      <c r="J5" s="25" t="s">
        <v>118</v>
      </c>
      <c r="K5" s="25" t="s">
        <v>121</v>
      </c>
      <c r="L5" s="6" t="s">
        <v>190</v>
      </c>
      <c r="M5" s="6" t="s">
        <v>22</v>
      </c>
      <c r="N5" s="6" t="s">
        <v>5</v>
      </c>
      <c r="O5" s="6">
        <v>10290</v>
      </c>
      <c r="P5" s="6">
        <v>2024</v>
      </c>
      <c r="Q5" s="6" t="s">
        <v>241</v>
      </c>
      <c r="R5" s="6" t="s">
        <v>120</v>
      </c>
      <c r="S5" s="19" t="s">
        <v>231</v>
      </c>
      <c r="T5" s="19" t="s">
        <v>232</v>
      </c>
      <c r="U5" s="19" t="s">
        <v>233</v>
      </c>
      <c r="V5" s="57">
        <v>22557</v>
      </c>
      <c r="W5" s="18">
        <v>10290</v>
      </c>
      <c r="X5" s="14">
        <v>0</v>
      </c>
      <c r="Y5" s="14">
        <v>0</v>
      </c>
      <c r="Z5" s="15">
        <v>0</v>
      </c>
      <c r="AA5" s="16"/>
      <c r="AB5" s="14">
        <v>0</v>
      </c>
      <c r="AC5" s="14">
        <v>0</v>
      </c>
      <c r="AD5" s="15">
        <v>0</v>
      </c>
      <c r="AE5" s="16"/>
      <c r="AF5" s="14">
        <v>0</v>
      </c>
      <c r="AG5" s="14">
        <v>0</v>
      </c>
      <c r="AH5" s="15">
        <v>0</v>
      </c>
      <c r="AI5" s="16"/>
      <c r="AJ5" s="14"/>
      <c r="AK5" s="14"/>
      <c r="AL5" s="15"/>
      <c r="AM5" s="16"/>
      <c r="AN5" s="52">
        <f>Y5</f>
        <v>0</v>
      </c>
      <c r="AO5" s="55">
        <f>AN5/W5</f>
        <v>0</v>
      </c>
      <c r="AP5" s="53">
        <f t="shared" ref="AP5:AP9" si="0">IF(Z5="","",IF(Z5&gt;1.3,"Rojo",IF($R5="Ascendente",IF(AND(Z5=0,Z5=0),0,IF(AND(Z5&lt;=$S5,Z5&gt;0),"Rojo",IF(AND(Z5&gt;$S5,Z5&lt;=$T5),"Amarillo",IF(AND(Z5&gt;$T5,Z5&lt;=$U5),"Verde")))),IF($R5="Descendente",IF(AND(Z5&gt;=$U5,Z5&lt;$T5),"Verde",IF(AND(Z5&gt;=$T5,Z5&lt;$S5),"Amarillo",IF(AND(Z5&gt;=$S5,Z5&gt;1.3),"Rojo",0)))))))</f>
        <v>0</v>
      </c>
    </row>
    <row r="6" spans="1:42" ht="139.9" customHeight="1" x14ac:dyDescent="0.25">
      <c r="A6" s="59" t="s">
        <v>212</v>
      </c>
      <c r="B6" s="60" t="s">
        <v>213</v>
      </c>
      <c r="C6" s="26" t="s">
        <v>214</v>
      </c>
      <c r="D6" s="6" t="s">
        <v>215</v>
      </c>
      <c r="E6" s="62" t="s">
        <v>86</v>
      </c>
      <c r="F6" s="6" t="s">
        <v>123</v>
      </c>
      <c r="G6" s="63" t="s">
        <v>123</v>
      </c>
      <c r="H6" s="63" t="s">
        <v>161</v>
      </c>
      <c r="I6" s="64" t="s">
        <v>216</v>
      </c>
      <c r="J6" s="65" t="s">
        <v>124</v>
      </c>
      <c r="K6" s="14" t="s">
        <v>121</v>
      </c>
      <c r="L6" s="14" t="s">
        <v>190</v>
      </c>
      <c r="M6" s="14" t="s">
        <v>22</v>
      </c>
      <c r="N6" s="14" t="s">
        <v>193</v>
      </c>
      <c r="O6" s="14">
        <v>1450</v>
      </c>
      <c r="P6" s="6">
        <v>2024</v>
      </c>
      <c r="Q6" s="14" t="s">
        <v>194</v>
      </c>
      <c r="R6" s="14" t="s">
        <v>120</v>
      </c>
      <c r="S6" s="19" t="s">
        <v>231</v>
      </c>
      <c r="T6" s="19" t="s">
        <v>232</v>
      </c>
      <c r="U6" s="19" t="s">
        <v>233</v>
      </c>
      <c r="V6" s="51">
        <v>1500</v>
      </c>
      <c r="W6" s="48">
        <v>1500</v>
      </c>
      <c r="X6" s="14">
        <v>0</v>
      </c>
      <c r="Y6" s="14">
        <v>0</v>
      </c>
      <c r="Z6" s="15">
        <v>0</v>
      </c>
      <c r="AA6" s="16"/>
      <c r="AB6" s="14">
        <v>0</v>
      </c>
      <c r="AC6" s="14">
        <v>0</v>
      </c>
      <c r="AD6" s="15">
        <v>0</v>
      </c>
      <c r="AE6" s="16"/>
      <c r="AF6" s="14">
        <v>0</v>
      </c>
      <c r="AG6" s="14">
        <v>0</v>
      </c>
      <c r="AH6" s="15">
        <v>0</v>
      </c>
      <c r="AI6" s="16"/>
      <c r="AJ6" s="14"/>
      <c r="AK6" s="14"/>
      <c r="AL6" s="15"/>
      <c r="AM6" s="16"/>
      <c r="AN6" s="52">
        <f>Y6</f>
        <v>0</v>
      </c>
      <c r="AO6" s="55">
        <f>AN6/W6</f>
        <v>0</v>
      </c>
      <c r="AP6" s="53">
        <f t="shared" si="0"/>
        <v>0</v>
      </c>
    </row>
    <row r="7" spans="1:42" ht="139.9" customHeight="1" x14ac:dyDescent="0.25">
      <c r="A7" s="59" t="s">
        <v>212</v>
      </c>
      <c r="B7" s="60" t="s">
        <v>213</v>
      </c>
      <c r="C7" s="26" t="s">
        <v>214</v>
      </c>
      <c r="D7" s="6" t="s">
        <v>215</v>
      </c>
      <c r="E7" s="62" t="s">
        <v>125</v>
      </c>
      <c r="F7" s="6" t="s">
        <v>123</v>
      </c>
      <c r="G7" s="63" t="s">
        <v>127</v>
      </c>
      <c r="H7" s="63" t="s">
        <v>143</v>
      </c>
      <c r="I7" s="64" t="s">
        <v>217</v>
      </c>
      <c r="J7" s="65" t="s">
        <v>162</v>
      </c>
      <c r="K7" s="67" t="s">
        <v>121</v>
      </c>
      <c r="L7" s="48" t="s">
        <v>119</v>
      </c>
      <c r="M7" s="14" t="s">
        <v>22</v>
      </c>
      <c r="N7" s="14" t="s">
        <v>193</v>
      </c>
      <c r="O7" s="14">
        <v>710</v>
      </c>
      <c r="P7" s="6">
        <v>2024</v>
      </c>
      <c r="Q7" s="14" t="s">
        <v>195</v>
      </c>
      <c r="R7" s="67" t="s">
        <v>120</v>
      </c>
      <c r="S7" s="19" t="s">
        <v>231</v>
      </c>
      <c r="T7" s="19" t="s">
        <v>232</v>
      </c>
      <c r="U7" s="19" t="s">
        <v>233</v>
      </c>
      <c r="V7" s="67">
        <v>824</v>
      </c>
      <c r="W7" s="49">
        <v>824</v>
      </c>
      <c r="X7" s="14">
        <v>0</v>
      </c>
      <c r="Y7" s="14">
        <v>0</v>
      </c>
      <c r="Z7" s="15">
        <v>0</v>
      </c>
      <c r="AA7" s="16"/>
      <c r="AB7" s="14">
        <v>0</v>
      </c>
      <c r="AC7" s="14">
        <v>0</v>
      </c>
      <c r="AD7" s="15">
        <v>0</v>
      </c>
      <c r="AE7" s="16"/>
      <c r="AF7" s="14">
        <v>824</v>
      </c>
      <c r="AG7" s="14">
        <v>791</v>
      </c>
      <c r="AH7" s="15">
        <f>AG7/AF7</f>
        <v>0.95995145631067957</v>
      </c>
      <c r="AI7" s="16" t="s">
        <v>122</v>
      </c>
      <c r="AJ7" s="14"/>
      <c r="AK7" s="14"/>
      <c r="AL7" s="15"/>
      <c r="AM7" s="16"/>
      <c r="AN7" s="52">
        <f>AG7</f>
        <v>791</v>
      </c>
      <c r="AO7" s="55">
        <f>AN7/W7</f>
        <v>0.95995145631067957</v>
      </c>
      <c r="AP7" s="53" t="s">
        <v>122</v>
      </c>
    </row>
    <row r="8" spans="1:42" ht="139.9" customHeight="1" x14ac:dyDescent="0.25">
      <c r="A8" s="59" t="s">
        <v>212</v>
      </c>
      <c r="B8" s="60" t="s">
        <v>213</v>
      </c>
      <c r="C8" s="26" t="s">
        <v>214</v>
      </c>
      <c r="D8" s="6" t="s">
        <v>215</v>
      </c>
      <c r="E8" s="62" t="s">
        <v>125</v>
      </c>
      <c r="F8" s="29" t="s">
        <v>123</v>
      </c>
      <c r="G8" s="63" t="s">
        <v>128</v>
      </c>
      <c r="H8" s="63" t="s">
        <v>144</v>
      </c>
      <c r="I8" s="68" t="s">
        <v>218</v>
      </c>
      <c r="J8" s="65" t="s">
        <v>163</v>
      </c>
      <c r="K8" s="67" t="s">
        <v>121</v>
      </c>
      <c r="L8" s="48" t="s">
        <v>119</v>
      </c>
      <c r="M8" s="14" t="s">
        <v>22</v>
      </c>
      <c r="N8" s="14" t="s">
        <v>193</v>
      </c>
      <c r="O8" s="14">
        <v>1150</v>
      </c>
      <c r="P8" s="6">
        <v>2024</v>
      </c>
      <c r="Q8" s="14" t="s">
        <v>196</v>
      </c>
      <c r="R8" s="67" t="s">
        <v>120</v>
      </c>
      <c r="S8" s="19" t="s">
        <v>231</v>
      </c>
      <c r="T8" s="19" t="s">
        <v>232</v>
      </c>
      <c r="U8" s="19" t="s">
        <v>233</v>
      </c>
      <c r="V8" s="67">
        <v>1650</v>
      </c>
      <c r="W8" s="49">
        <v>1650</v>
      </c>
      <c r="X8" s="14">
        <v>500</v>
      </c>
      <c r="Y8" s="14">
        <v>500</v>
      </c>
      <c r="Z8" s="15">
        <f>Y8/X8</f>
        <v>1</v>
      </c>
      <c r="AA8" s="16" t="s">
        <v>122</v>
      </c>
      <c r="AB8" s="14">
        <v>450</v>
      </c>
      <c r="AC8" s="14">
        <v>450</v>
      </c>
      <c r="AD8" s="15">
        <f>AC8/AB8</f>
        <v>1</v>
      </c>
      <c r="AE8" s="16" t="s">
        <v>122</v>
      </c>
      <c r="AF8" s="14">
        <v>0</v>
      </c>
      <c r="AG8" s="14">
        <v>0</v>
      </c>
      <c r="AH8" s="15">
        <v>0</v>
      </c>
      <c r="AI8" s="16"/>
      <c r="AJ8" s="14"/>
      <c r="AK8" s="14"/>
      <c r="AL8" s="15"/>
      <c r="AM8" s="16"/>
      <c r="AN8" s="52">
        <f>Y8+AC8</f>
        <v>950</v>
      </c>
      <c r="AO8" s="55">
        <f>AN8/W8</f>
        <v>0.5757575757575758</v>
      </c>
      <c r="AP8" s="53" t="s">
        <v>122</v>
      </c>
    </row>
    <row r="9" spans="1:42" ht="139.9" customHeight="1" x14ac:dyDescent="0.25">
      <c r="A9" s="59" t="s">
        <v>212</v>
      </c>
      <c r="B9" s="60" t="s">
        <v>213</v>
      </c>
      <c r="C9" s="26" t="s">
        <v>214</v>
      </c>
      <c r="D9" s="6" t="s">
        <v>215</v>
      </c>
      <c r="E9" s="62" t="s">
        <v>125</v>
      </c>
      <c r="F9" s="6" t="s">
        <v>123</v>
      </c>
      <c r="G9" s="63" t="s">
        <v>129</v>
      </c>
      <c r="H9" s="63" t="s">
        <v>145</v>
      </c>
      <c r="I9" s="64" t="s">
        <v>219</v>
      </c>
      <c r="J9" s="65" t="s">
        <v>164</v>
      </c>
      <c r="K9" s="67" t="s">
        <v>121</v>
      </c>
      <c r="L9" s="14" t="s">
        <v>119</v>
      </c>
      <c r="M9" s="14" t="s">
        <v>22</v>
      </c>
      <c r="N9" s="14" t="s">
        <v>193</v>
      </c>
      <c r="O9" s="14">
        <v>1065</v>
      </c>
      <c r="P9" s="6">
        <v>2024</v>
      </c>
      <c r="Q9" s="14" t="s">
        <v>197</v>
      </c>
      <c r="R9" s="67" t="s">
        <v>120</v>
      </c>
      <c r="S9" s="19" t="s">
        <v>231</v>
      </c>
      <c r="T9" s="19" t="s">
        <v>232</v>
      </c>
      <c r="U9" s="19" t="s">
        <v>233</v>
      </c>
      <c r="V9" s="61">
        <v>1210</v>
      </c>
      <c r="W9" s="49">
        <v>1210</v>
      </c>
      <c r="X9" s="14">
        <v>0</v>
      </c>
      <c r="Y9" s="14">
        <v>0</v>
      </c>
      <c r="Z9" s="15">
        <v>0</v>
      </c>
      <c r="AA9" s="16"/>
      <c r="AB9" s="14">
        <v>0</v>
      </c>
      <c r="AC9" s="14">
        <v>0</v>
      </c>
      <c r="AD9" s="15">
        <v>0</v>
      </c>
      <c r="AE9" s="16"/>
      <c r="AF9" s="14">
        <v>0</v>
      </c>
      <c r="AG9" s="14">
        <v>0</v>
      </c>
      <c r="AH9" s="15">
        <v>0</v>
      </c>
      <c r="AI9" s="16"/>
      <c r="AJ9" s="14"/>
      <c r="AK9" s="14"/>
      <c r="AL9" s="15"/>
      <c r="AM9" s="16"/>
      <c r="AN9" s="52">
        <f t="shared" ref="AN9:AN22" si="1">Y9+AC9</f>
        <v>0</v>
      </c>
      <c r="AO9" s="55">
        <f t="shared" ref="AO9:AO22" si="2">AN9/W9</f>
        <v>0</v>
      </c>
      <c r="AP9" s="53">
        <f t="shared" si="0"/>
        <v>0</v>
      </c>
    </row>
    <row r="10" spans="1:42" ht="139.9" customHeight="1" x14ac:dyDescent="0.25">
      <c r="A10" s="59" t="s">
        <v>212</v>
      </c>
      <c r="B10" s="60" t="s">
        <v>213</v>
      </c>
      <c r="C10" s="26" t="s">
        <v>214</v>
      </c>
      <c r="D10" s="6" t="s">
        <v>215</v>
      </c>
      <c r="E10" s="62" t="s">
        <v>126</v>
      </c>
      <c r="F10" s="14" t="s">
        <v>130</v>
      </c>
      <c r="G10" s="63" t="s">
        <v>130</v>
      </c>
      <c r="H10" s="63" t="s">
        <v>146</v>
      </c>
      <c r="I10" s="64" t="s">
        <v>220</v>
      </c>
      <c r="J10" s="65" t="s">
        <v>165</v>
      </c>
      <c r="K10" s="67" t="s">
        <v>179</v>
      </c>
      <c r="L10" s="69" t="s">
        <v>190</v>
      </c>
      <c r="M10" s="14" t="s">
        <v>191</v>
      </c>
      <c r="N10" s="14" t="s">
        <v>193</v>
      </c>
      <c r="O10" s="14">
        <v>127</v>
      </c>
      <c r="P10" s="14">
        <v>2024</v>
      </c>
      <c r="Q10" s="14" t="s">
        <v>198</v>
      </c>
      <c r="R10" s="67" t="s">
        <v>120</v>
      </c>
      <c r="S10" s="19" t="s">
        <v>231</v>
      </c>
      <c r="T10" s="19" t="s">
        <v>232</v>
      </c>
      <c r="U10" s="19" t="s">
        <v>233</v>
      </c>
      <c r="V10" s="67">
        <v>103</v>
      </c>
      <c r="W10" s="49">
        <v>103</v>
      </c>
      <c r="X10" s="14">
        <v>0</v>
      </c>
      <c r="Y10" s="14">
        <v>0</v>
      </c>
      <c r="Z10" s="15">
        <v>0</v>
      </c>
      <c r="AA10" s="16"/>
      <c r="AB10" s="14">
        <v>3</v>
      </c>
      <c r="AC10" s="14">
        <v>3</v>
      </c>
      <c r="AD10" s="15">
        <f>AC10/AB10</f>
        <v>1</v>
      </c>
      <c r="AE10" s="16" t="s">
        <v>122</v>
      </c>
      <c r="AF10" s="14">
        <v>50</v>
      </c>
      <c r="AG10" s="14">
        <v>50</v>
      </c>
      <c r="AH10" s="15">
        <f>AG10/AF10</f>
        <v>1</v>
      </c>
      <c r="AI10" s="16" t="s">
        <v>122</v>
      </c>
      <c r="AJ10" s="14"/>
      <c r="AK10" s="14"/>
      <c r="AL10" s="15"/>
      <c r="AM10" s="16"/>
      <c r="AN10" s="52">
        <f>Y10+AC10+AG10</f>
        <v>53</v>
      </c>
      <c r="AO10" s="55">
        <f>AN10/W10</f>
        <v>0.5145631067961165</v>
      </c>
      <c r="AP10" s="53" t="s">
        <v>122</v>
      </c>
    </row>
    <row r="11" spans="1:42" ht="139.9" customHeight="1" x14ac:dyDescent="0.25">
      <c r="A11" s="59" t="s">
        <v>212</v>
      </c>
      <c r="B11" s="60" t="s">
        <v>213</v>
      </c>
      <c r="C11" s="26" t="s">
        <v>214</v>
      </c>
      <c r="D11" s="6" t="s">
        <v>215</v>
      </c>
      <c r="E11" s="62" t="s">
        <v>125</v>
      </c>
      <c r="F11" s="6" t="s">
        <v>130</v>
      </c>
      <c r="G11" s="63" t="s">
        <v>242</v>
      </c>
      <c r="H11" s="63" t="s">
        <v>147</v>
      </c>
      <c r="I11" s="64" t="s">
        <v>221</v>
      </c>
      <c r="J11" s="65" t="s">
        <v>166</v>
      </c>
      <c r="K11" s="67" t="s">
        <v>180</v>
      </c>
      <c r="L11" s="14" t="s">
        <v>119</v>
      </c>
      <c r="M11" s="14" t="s">
        <v>22</v>
      </c>
      <c r="N11" s="14" t="s">
        <v>193</v>
      </c>
      <c r="O11" s="14">
        <v>24</v>
      </c>
      <c r="P11" s="6">
        <v>2024</v>
      </c>
      <c r="Q11" s="14" t="s">
        <v>199</v>
      </c>
      <c r="R11" s="67" t="s">
        <v>120</v>
      </c>
      <c r="S11" s="19" t="s">
        <v>231</v>
      </c>
      <c r="T11" s="19" t="s">
        <v>232</v>
      </c>
      <c r="U11" s="19" t="s">
        <v>233</v>
      </c>
      <c r="V11" s="67">
        <v>24</v>
      </c>
      <c r="W11" s="49">
        <v>24</v>
      </c>
      <c r="X11" s="14">
        <v>8</v>
      </c>
      <c r="Y11" s="14">
        <v>8</v>
      </c>
      <c r="Z11" s="15">
        <f>Y11/X11</f>
        <v>1</v>
      </c>
      <c r="AA11" s="16" t="s">
        <v>122</v>
      </c>
      <c r="AB11" s="14">
        <v>7</v>
      </c>
      <c r="AC11" s="14">
        <v>8</v>
      </c>
      <c r="AD11" s="15">
        <f>AC11/AB11</f>
        <v>1.1428571428571428</v>
      </c>
      <c r="AE11" s="16" t="s">
        <v>122</v>
      </c>
      <c r="AF11" s="14">
        <v>8</v>
      </c>
      <c r="AG11" s="14">
        <v>9</v>
      </c>
      <c r="AH11" s="15">
        <f>AG11/AF11</f>
        <v>1.125</v>
      </c>
      <c r="AI11" s="16" t="s">
        <v>122</v>
      </c>
      <c r="AJ11" s="14"/>
      <c r="AK11" s="14"/>
      <c r="AL11" s="15"/>
      <c r="AM11" s="16"/>
      <c r="AN11" s="52">
        <f>Y11+AC11+AG11</f>
        <v>25</v>
      </c>
      <c r="AO11" s="55">
        <f>AN11/W11</f>
        <v>1.0416666666666667</v>
      </c>
      <c r="AP11" s="53" t="s">
        <v>122</v>
      </c>
    </row>
    <row r="12" spans="1:42" ht="198" customHeight="1" x14ac:dyDescent="0.25">
      <c r="A12" s="59" t="s">
        <v>212</v>
      </c>
      <c r="B12" s="60" t="s">
        <v>213</v>
      </c>
      <c r="C12" s="26" t="s">
        <v>214</v>
      </c>
      <c r="D12" s="6" t="s">
        <v>215</v>
      </c>
      <c r="E12" s="62" t="s">
        <v>125</v>
      </c>
      <c r="F12" s="6" t="s">
        <v>130</v>
      </c>
      <c r="G12" s="63" t="s">
        <v>131</v>
      </c>
      <c r="H12" s="63" t="s">
        <v>148</v>
      </c>
      <c r="I12" s="64" t="s">
        <v>222</v>
      </c>
      <c r="J12" s="65" t="s">
        <v>167</v>
      </c>
      <c r="K12" s="67" t="s">
        <v>181</v>
      </c>
      <c r="L12" s="14" t="s">
        <v>119</v>
      </c>
      <c r="M12" s="14" t="s">
        <v>22</v>
      </c>
      <c r="N12" s="14" t="s">
        <v>193</v>
      </c>
      <c r="O12" s="14">
        <v>230</v>
      </c>
      <c r="P12" s="14">
        <v>2024</v>
      </c>
      <c r="Q12" s="14" t="s">
        <v>200</v>
      </c>
      <c r="R12" s="67" t="s">
        <v>120</v>
      </c>
      <c r="S12" s="19" t="s">
        <v>231</v>
      </c>
      <c r="T12" s="19" t="s">
        <v>232</v>
      </c>
      <c r="U12" s="19" t="s">
        <v>233</v>
      </c>
      <c r="V12" s="67">
        <v>203</v>
      </c>
      <c r="W12" s="49">
        <v>203</v>
      </c>
      <c r="X12" s="14">
        <v>75</v>
      </c>
      <c r="Y12" s="14">
        <v>75</v>
      </c>
      <c r="Z12" s="15">
        <f>Y12/X12</f>
        <v>1</v>
      </c>
      <c r="AA12" s="16" t="s">
        <v>122</v>
      </c>
      <c r="AB12" s="14">
        <v>95</v>
      </c>
      <c r="AC12" s="14">
        <v>95</v>
      </c>
      <c r="AD12" s="15">
        <f t="shared" ref="AD12:AD24" si="3">AC12/AB12</f>
        <v>1</v>
      </c>
      <c r="AE12" s="16" t="s">
        <v>122</v>
      </c>
      <c r="AF12" s="14">
        <v>19</v>
      </c>
      <c r="AG12" s="14">
        <v>19</v>
      </c>
      <c r="AH12" s="15">
        <f>AG12/AF12</f>
        <v>1</v>
      </c>
      <c r="AI12" s="16" t="s">
        <v>122</v>
      </c>
      <c r="AJ12" s="14"/>
      <c r="AK12" s="14"/>
      <c r="AL12" s="15"/>
      <c r="AM12" s="16"/>
      <c r="AN12" s="52">
        <f>Y12+AC12+AG12</f>
        <v>189</v>
      </c>
      <c r="AO12" s="55">
        <f>AN12/W12</f>
        <v>0.93103448275862066</v>
      </c>
      <c r="AP12" s="53" t="s">
        <v>122</v>
      </c>
    </row>
    <row r="13" spans="1:42" ht="139.9" customHeight="1" x14ac:dyDescent="0.25">
      <c r="A13" s="59" t="s">
        <v>212</v>
      </c>
      <c r="B13" s="60" t="s">
        <v>213</v>
      </c>
      <c r="C13" s="26" t="s">
        <v>214</v>
      </c>
      <c r="D13" s="6" t="s">
        <v>215</v>
      </c>
      <c r="E13" s="62" t="s">
        <v>125</v>
      </c>
      <c r="F13" s="6" t="s">
        <v>130</v>
      </c>
      <c r="G13" s="64" t="s">
        <v>132</v>
      </c>
      <c r="H13" s="64" t="s">
        <v>149</v>
      </c>
      <c r="I13" s="64" t="s">
        <v>223</v>
      </c>
      <c r="J13" s="14" t="s">
        <v>168</v>
      </c>
      <c r="K13" s="67" t="s">
        <v>121</v>
      </c>
      <c r="L13" s="48" t="s">
        <v>119</v>
      </c>
      <c r="M13" s="14" t="s">
        <v>22</v>
      </c>
      <c r="N13" s="14" t="s">
        <v>193</v>
      </c>
      <c r="O13" s="14">
        <v>130</v>
      </c>
      <c r="P13" s="14">
        <v>2024</v>
      </c>
      <c r="Q13" s="67" t="s">
        <v>201</v>
      </c>
      <c r="R13" s="67" t="s">
        <v>120</v>
      </c>
      <c r="S13" s="19" t="s">
        <v>231</v>
      </c>
      <c r="T13" s="19" t="s">
        <v>232</v>
      </c>
      <c r="U13" s="19" t="s">
        <v>233</v>
      </c>
      <c r="V13" s="67">
        <v>130</v>
      </c>
      <c r="W13" s="49">
        <v>130</v>
      </c>
      <c r="X13" s="14">
        <v>0</v>
      </c>
      <c r="Y13" s="14">
        <v>0</v>
      </c>
      <c r="Z13" s="15">
        <v>0</v>
      </c>
      <c r="AA13" s="16"/>
      <c r="AB13" s="14">
        <v>0</v>
      </c>
      <c r="AC13" s="14">
        <v>0</v>
      </c>
      <c r="AD13" s="15">
        <v>0</v>
      </c>
      <c r="AE13" s="16"/>
      <c r="AF13" s="14">
        <v>130</v>
      </c>
      <c r="AG13" s="14">
        <v>130</v>
      </c>
      <c r="AH13" s="15">
        <f>AG13/AF13</f>
        <v>1</v>
      </c>
      <c r="AI13" s="16" t="s">
        <v>122</v>
      </c>
      <c r="AJ13" s="14"/>
      <c r="AK13" s="14"/>
      <c r="AL13" s="15"/>
      <c r="AM13" s="16"/>
      <c r="AN13" s="52">
        <f>Y13+AC13+AG13</f>
        <v>130</v>
      </c>
      <c r="AO13" s="55">
        <f t="shared" si="2"/>
        <v>1</v>
      </c>
      <c r="AP13" s="53" t="s">
        <v>122</v>
      </c>
    </row>
    <row r="14" spans="1:42" ht="139.9" customHeight="1" x14ac:dyDescent="0.25">
      <c r="A14" s="59" t="s">
        <v>212</v>
      </c>
      <c r="B14" s="60" t="s">
        <v>213</v>
      </c>
      <c r="C14" s="26" t="s">
        <v>214</v>
      </c>
      <c r="D14" s="6" t="s">
        <v>215</v>
      </c>
      <c r="E14" s="62" t="s">
        <v>86</v>
      </c>
      <c r="F14" s="6" t="s">
        <v>244</v>
      </c>
      <c r="G14" s="64" t="s">
        <v>243</v>
      </c>
      <c r="H14" s="64" t="s">
        <v>150</v>
      </c>
      <c r="I14" s="64" t="s">
        <v>224</v>
      </c>
      <c r="J14" s="14" t="s">
        <v>169</v>
      </c>
      <c r="K14" s="67" t="s">
        <v>182</v>
      </c>
      <c r="L14" s="14" t="s">
        <v>190</v>
      </c>
      <c r="M14" s="14" t="s">
        <v>22</v>
      </c>
      <c r="N14" s="14" t="s">
        <v>193</v>
      </c>
      <c r="O14" s="14">
        <v>1</v>
      </c>
      <c r="P14" s="6">
        <v>2024</v>
      </c>
      <c r="Q14" s="67" t="s">
        <v>202</v>
      </c>
      <c r="R14" s="67" t="s">
        <v>120</v>
      </c>
      <c r="S14" s="19" t="s">
        <v>231</v>
      </c>
      <c r="T14" s="19" t="s">
        <v>232</v>
      </c>
      <c r="U14" s="19" t="s">
        <v>233</v>
      </c>
      <c r="V14" s="67">
        <v>1</v>
      </c>
      <c r="W14" s="49">
        <v>1</v>
      </c>
      <c r="X14" s="14">
        <v>0</v>
      </c>
      <c r="Y14" s="14">
        <v>0</v>
      </c>
      <c r="Z14" s="15">
        <v>0</v>
      </c>
      <c r="AA14" s="16"/>
      <c r="AB14" s="14">
        <v>0</v>
      </c>
      <c r="AC14" s="14">
        <v>0</v>
      </c>
      <c r="AD14" s="15">
        <v>0</v>
      </c>
      <c r="AE14" s="16"/>
      <c r="AF14" s="14">
        <v>0</v>
      </c>
      <c r="AG14" s="14">
        <v>0</v>
      </c>
      <c r="AH14" s="15">
        <v>0</v>
      </c>
      <c r="AI14" s="16"/>
      <c r="AJ14" s="14"/>
      <c r="AK14" s="14"/>
      <c r="AL14" s="15"/>
      <c r="AM14" s="16"/>
      <c r="AN14" s="52">
        <f t="shared" si="1"/>
        <v>0</v>
      </c>
      <c r="AO14" s="55">
        <f t="shared" si="2"/>
        <v>0</v>
      </c>
      <c r="AP14" s="53">
        <f t="shared" ref="AP14:AP17" si="4">IF(Z14="","",IF(Z14&gt;1.3,"Rojo",IF($R14="Ascendente",IF(AND(Z14=0,Z14=0),0,IF(AND(Z14&lt;=$S14,Z14&gt;0),"Rojo",IF(AND(Z14&gt;$S14,Z14&lt;=$T14),"Amarillo",IF(AND(Z14&gt;$T14,Z14&lt;=$U14),"Verde")))),IF($R14="Descendente",IF(AND(Z14&gt;=$U14,Z14&lt;$T14),"Verde",IF(AND(Z14&gt;=$T14,Z14&lt;$S14),"Amarillo",IF(AND(Z14&gt;=$S14,Z14&gt;1.3),"Rojo",0)))))))</f>
        <v>0</v>
      </c>
    </row>
    <row r="15" spans="1:42" ht="139.9" customHeight="1" x14ac:dyDescent="0.25">
      <c r="A15" s="59" t="s">
        <v>212</v>
      </c>
      <c r="B15" s="60" t="s">
        <v>213</v>
      </c>
      <c r="C15" s="26" t="s">
        <v>214</v>
      </c>
      <c r="D15" s="6" t="s">
        <v>215</v>
      </c>
      <c r="E15" s="62" t="s">
        <v>125</v>
      </c>
      <c r="F15" s="6" t="s">
        <v>133</v>
      </c>
      <c r="G15" s="70" t="s">
        <v>134</v>
      </c>
      <c r="H15" s="64" t="s">
        <v>151</v>
      </c>
      <c r="I15" s="64" t="s">
        <v>225</v>
      </c>
      <c r="J15" s="14" t="s">
        <v>245</v>
      </c>
      <c r="K15" s="67" t="s">
        <v>125</v>
      </c>
      <c r="L15" s="14" t="s">
        <v>119</v>
      </c>
      <c r="M15" s="14" t="s">
        <v>22</v>
      </c>
      <c r="N15" s="14" t="s">
        <v>193</v>
      </c>
      <c r="O15" s="67">
        <v>3</v>
      </c>
      <c r="P15" s="6">
        <v>2024</v>
      </c>
      <c r="Q15" s="67" t="s">
        <v>203</v>
      </c>
      <c r="R15" s="67" t="s">
        <v>120</v>
      </c>
      <c r="S15" s="66" t="s">
        <v>231</v>
      </c>
      <c r="T15" s="66" t="s">
        <v>232</v>
      </c>
      <c r="U15" s="66" t="s">
        <v>233</v>
      </c>
      <c r="V15" s="67">
        <v>3</v>
      </c>
      <c r="W15" s="49">
        <v>3</v>
      </c>
      <c r="X15" s="14">
        <v>0</v>
      </c>
      <c r="Y15" s="14">
        <v>0</v>
      </c>
      <c r="Z15" s="15">
        <v>0</v>
      </c>
      <c r="AA15" s="16"/>
      <c r="AB15" s="14">
        <v>1</v>
      </c>
      <c r="AC15" s="14">
        <v>1</v>
      </c>
      <c r="AD15" s="15">
        <f t="shared" si="3"/>
        <v>1</v>
      </c>
      <c r="AE15" s="16" t="s">
        <v>122</v>
      </c>
      <c r="AF15" s="14">
        <v>1</v>
      </c>
      <c r="AG15" s="14">
        <v>1</v>
      </c>
      <c r="AH15" s="15">
        <f>AG15/AF15</f>
        <v>1</v>
      </c>
      <c r="AI15" s="16" t="s">
        <v>122</v>
      </c>
      <c r="AJ15" s="14"/>
      <c r="AK15" s="14"/>
      <c r="AL15" s="15"/>
      <c r="AM15" s="16"/>
      <c r="AN15" s="52">
        <f>Y15+AC15+AG15</f>
        <v>2</v>
      </c>
      <c r="AO15" s="55">
        <f t="shared" si="2"/>
        <v>0.66666666666666663</v>
      </c>
      <c r="AP15" s="53" t="s">
        <v>122</v>
      </c>
    </row>
    <row r="16" spans="1:42" ht="139.9" customHeight="1" x14ac:dyDescent="0.25">
      <c r="A16" s="59" t="s">
        <v>212</v>
      </c>
      <c r="B16" s="60" t="s">
        <v>213</v>
      </c>
      <c r="C16" s="26" t="s">
        <v>214</v>
      </c>
      <c r="D16" s="6" t="s">
        <v>215</v>
      </c>
      <c r="E16" s="62" t="s">
        <v>86</v>
      </c>
      <c r="F16" s="6" t="s">
        <v>135</v>
      </c>
      <c r="G16" s="64" t="s">
        <v>135</v>
      </c>
      <c r="H16" s="64" t="s">
        <v>152</v>
      </c>
      <c r="I16" s="64" t="s">
        <v>226</v>
      </c>
      <c r="J16" s="14" t="s">
        <v>170</v>
      </c>
      <c r="K16" s="67" t="s">
        <v>183</v>
      </c>
      <c r="L16" s="48" t="s">
        <v>190</v>
      </c>
      <c r="M16" s="14" t="s">
        <v>22</v>
      </c>
      <c r="N16" s="14" t="s">
        <v>193</v>
      </c>
      <c r="O16" s="67">
        <v>5</v>
      </c>
      <c r="P16" s="6">
        <v>2024</v>
      </c>
      <c r="Q16" s="67" t="s">
        <v>204</v>
      </c>
      <c r="R16" s="67" t="s">
        <v>120</v>
      </c>
      <c r="S16" s="66" t="s">
        <v>231</v>
      </c>
      <c r="T16" s="66" t="s">
        <v>232</v>
      </c>
      <c r="U16" s="66" t="s">
        <v>233</v>
      </c>
      <c r="V16" s="67">
        <v>3</v>
      </c>
      <c r="W16" s="49">
        <v>3</v>
      </c>
      <c r="X16" s="14">
        <v>0</v>
      </c>
      <c r="Y16" s="14">
        <v>0</v>
      </c>
      <c r="Z16" s="15">
        <v>0</v>
      </c>
      <c r="AA16" s="16"/>
      <c r="AB16" s="14">
        <v>1</v>
      </c>
      <c r="AC16" s="14">
        <v>1</v>
      </c>
      <c r="AD16" s="15">
        <f t="shared" si="3"/>
        <v>1</v>
      </c>
      <c r="AE16" s="16" t="s">
        <v>122</v>
      </c>
      <c r="AF16" s="14">
        <v>1</v>
      </c>
      <c r="AG16" s="14">
        <v>1</v>
      </c>
      <c r="AH16" s="15">
        <f>AG16/AF16</f>
        <v>1</v>
      </c>
      <c r="AI16" s="16" t="s">
        <v>122</v>
      </c>
      <c r="AJ16" s="14"/>
      <c r="AK16" s="14"/>
      <c r="AL16" s="15"/>
      <c r="AM16" s="16"/>
      <c r="AN16" s="52">
        <f>Y16+AC16+AG16</f>
        <v>2</v>
      </c>
      <c r="AO16" s="55">
        <f t="shared" si="2"/>
        <v>0.66666666666666663</v>
      </c>
      <c r="AP16" s="53" t="s">
        <v>122</v>
      </c>
    </row>
    <row r="17" spans="1:45" ht="183" customHeight="1" x14ac:dyDescent="0.25">
      <c r="A17" s="71" t="s">
        <v>212</v>
      </c>
      <c r="B17" s="60" t="s">
        <v>213</v>
      </c>
      <c r="C17" s="26" t="s">
        <v>214</v>
      </c>
      <c r="D17" s="6" t="s">
        <v>215</v>
      </c>
      <c r="E17" s="14" t="s">
        <v>125</v>
      </c>
      <c r="F17" s="6" t="s">
        <v>135</v>
      </c>
      <c r="G17" s="64" t="s">
        <v>136</v>
      </c>
      <c r="H17" s="64" t="s">
        <v>153</v>
      </c>
      <c r="I17" s="64" t="s">
        <v>246</v>
      </c>
      <c r="J17" s="14" t="s">
        <v>171</v>
      </c>
      <c r="K17" s="67" t="s">
        <v>184</v>
      </c>
      <c r="L17" s="48" t="s">
        <v>119</v>
      </c>
      <c r="M17" s="14" t="s">
        <v>191</v>
      </c>
      <c r="N17" s="14" t="s">
        <v>193</v>
      </c>
      <c r="O17" s="67">
        <v>104</v>
      </c>
      <c r="P17" s="6">
        <v>2024</v>
      </c>
      <c r="Q17" s="67" t="s">
        <v>205</v>
      </c>
      <c r="R17" s="67" t="s">
        <v>120</v>
      </c>
      <c r="S17" s="66" t="s">
        <v>231</v>
      </c>
      <c r="T17" s="66" t="s">
        <v>232</v>
      </c>
      <c r="U17" s="66" t="s">
        <v>233</v>
      </c>
      <c r="V17" s="67">
        <v>100</v>
      </c>
      <c r="W17" s="49">
        <v>100</v>
      </c>
      <c r="X17" s="14">
        <v>0</v>
      </c>
      <c r="Y17" s="14">
        <v>0</v>
      </c>
      <c r="Z17" s="15">
        <v>0</v>
      </c>
      <c r="AA17" s="16"/>
      <c r="AB17" s="14">
        <v>0</v>
      </c>
      <c r="AC17" s="14">
        <v>0</v>
      </c>
      <c r="AD17" s="15">
        <v>0</v>
      </c>
      <c r="AE17" s="16"/>
      <c r="AF17" s="14">
        <v>0</v>
      </c>
      <c r="AG17" s="14">
        <v>0</v>
      </c>
      <c r="AH17" s="15">
        <v>0</v>
      </c>
      <c r="AI17" s="16"/>
      <c r="AJ17" s="14"/>
      <c r="AK17" s="14"/>
      <c r="AL17" s="15"/>
      <c r="AM17" s="16"/>
      <c r="AN17" s="52">
        <f t="shared" si="1"/>
        <v>0</v>
      </c>
      <c r="AO17" s="55">
        <f t="shared" si="2"/>
        <v>0</v>
      </c>
      <c r="AP17" s="53">
        <f t="shared" si="4"/>
        <v>0</v>
      </c>
    </row>
    <row r="18" spans="1:45" ht="139.9" customHeight="1" x14ac:dyDescent="0.25">
      <c r="A18" s="59" t="s">
        <v>212</v>
      </c>
      <c r="B18" s="60" t="s">
        <v>213</v>
      </c>
      <c r="C18" s="26" t="s">
        <v>214</v>
      </c>
      <c r="D18" s="6" t="s">
        <v>215</v>
      </c>
      <c r="E18" s="14" t="s">
        <v>125</v>
      </c>
      <c r="F18" s="6" t="s">
        <v>135</v>
      </c>
      <c r="G18" s="64" t="s">
        <v>137</v>
      </c>
      <c r="H18" s="70" t="s">
        <v>154</v>
      </c>
      <c r="I18" s="64" t="s">
        <v>227</v>
      </c>
      <c r="J18" s="14" t="s">
        <v>172</v>
      </c>
      <c r="K18" s="67" t="s">
        <v>185</v>
      </c>
      <c r="L18" s="48" t="s">
        <v>119</v>
      </c>
      <c r="M18" s="14" t="s">
        <v>22</v>
      </c>
      <c r="N18" s="14" t="s">
        <v>193</v>
      </c>
      <c r="O18" s="67">
        <v>2</v>
      </c>
      <c r="P18" s="6">
        <v>2024</v>
      </c>
      <c r="Q18" s="67" t="s">
        <v>206</v>
      </c>
      <c r="R18" s="67" t="s">
        <v>120</v>
      </c>
      <c r="S18" s="66" t="s">
        <v>231</v>
      </c>
      <c r="T18" s="66" t="s">
        <v>232</v>
      </c>
      <c r="U18" s="66" t="s">
        <v>233</v>
      </c>
      <c r="V18" s="67">
        <v>2</v>
      </c>
      <c r="W18" s="49">
        <v>2</v>
      </c>
      <c r="X18" s="14">
        <v>0</v>
      </c>
      <c r="Y18" s="14">
        <v>0</v>
      </c>
      <c r="Z18" s="15">
        <v>0</v>
      </c>
      <c r="AA18" s="16"/>
      <c r="AB18" s="14">
        <v>1</v>
      </c>
      <c r="AC18" s="14">
        <v>1</v>
      </c>
      <c r="AD18" s="15">
        <f t="shared" si="3"/>
        <v>1</v>
      </c>
      <c r="AE18" s="16" t="s">
        <v>122</v>
      </c>
      <c r="AF18" s="14">
        <v>0</v>
      </c>
      <c r="AG18" s="14">
        <v>0</v>
      </c>
      <c r="AH18" s="15">
        <v>0</v>
      </c>
      <c r="AI18" s="16"/>
      <c r="AJ18" s="14"/>
      <c r="AK18" s="14"/>
      <c r="AL18" s="15"/>
      <c r="AM18" s="16"/>
      <c r="AN18" s="52">
        <f t="shared" si="1"/>
        <v>1</v>
      </c>
      <c r="AO18" s="55">
        <f t="shared" si="2"/>
        <v>0.5</v>
      </c>
      <c r="AP18" s="53" t="s">
        <v>122</v>
      </c>
    </row>
    <row r="19" spans="1:45" ht="139.9" customHeight="1" x14ac:dyDescent="0.25">
      <c r="A19" s="59" t="s">
        <v>212</v>
      </c>
      <c r="B19" s="60" t="s">
        <v>213</v>
      </c>
      <c r="C19" s="26" t="s">
        <v>214</v>
      </c>
      <c r="D19" s="6" t="s">
        <v>215</v>
      </c>
      <c r="E19" s="14" t="s">
        <v>126</v>
      </c>
      <c r="F19" s="6" t="s">
        <v>138</v>
      </c>
      <c r="G19" s="64" t="s">
        <v>138</v>
      </c>
      <c r="H19" s="64" t="s">
        <v>155</v>
      </c>
      <c r="I19" s="64" t="s">
        <v>247</v>
      </c>
      <c r="J19" s="14" t="s">
        <v>173</v>
      </c>
      <c r="K19" s="67" t="s">
        <v>186</v>
      </c>
      <c r="L19" s="48" t="s">
        <v>190</v>
      </c>
      <c r="M19" s="14" t="s">
        <v>191</v>
      </c>
      <c r="N19" s="14" t="s">
        <v>193</v>
      </c>
      <c r="O19" s="67">
        <v>3</v>
      </c>
      <c r="P19" s="6">
        <v>2024</v>
      </c>
      <c r="Q19" s="67" t="s">
        <v>207</v>
      </c>
      <c r="R19" s="67" t="s">
        <v>120</v>
      </c>
      <c r="S19" s="66" t="s">
        <v>231</v>
      </c>
      <c r="T19" s="66" t="s">
        <v>232</v>
      </c>
      <c r="U19" s="66" t="s">
        <v>233</v>
      </c>
      <c r="V19" s="67">
        <v>2</v>
      </c>
      <c r="W19" s="67">
        <v>2</v>
      </c>
      <c r="X19" s="14">
        <v>0</v>
      </c>
      <c r="Y19" s="14">
        <v>0</v>
      </c>
      <c r="Z19" s="15">
        <v>0</v>
      </c>
      <c r="AA19" s="16"/>
      <c r="AB19" s="14">
        <v>1</v>
      </c>
      <c r="AC19" s="14">
        <v>1</v>
      </c>
      <c r="AD19" s="15">
        <f t="shared" si="3"/>
        <v>1</v>
      </c>
      <c r="AE19" s="16" t="s">
        <v>122</v>
      </c>
      <c r="AF19" s="14">
        <v>0</v>
      </c>
      <c r="AG19" s="14">
        <v>0</v>
      </c>
      <c r="AH19" s="15">
        <v>0</v>
      </c>
      <c r="AI19" s="16"/>
      <c r="AJ19" s="14"/>
      <c r="AK19" s="14"/>
      <c r="AL19" s="15"/>
      <c r="AM19" s="16"/>
      <c r="AN19" s="52">
        <f t="shared" si="1"/>
        <v>1</v>
      </c>
      <c r="AO19" s="55">
        <f t="shared" si="2"/>
        <v>0.5</v>
      </c>
      <c r="AP19" s="53" t="s">
        <v>122</v>
      </c>
    </row>
    <row r="20" spans="1:45" ht="139.9" customHeight="1" x14ac:dyDescent="0.25">
      <c r="A20" s="59" t="s">
        <v>212</v>
      </c>
      <c r="B20" s="60" t="s">
        <v>213</v>
      </c>
      <c r="C20" s="26" t="s">
        <v>214</v>
      </c>
      <c r="D20" s="6" t="s">
        <v>215</v>
      </c>
      <c r="E20" s="14" t="s">
        <v>125</v>
      </c>
      <c r="F20" s="6" t="s">
        <v>138</v>
      </c>
      <c r="G20" s="64" t="s">
        <v>139</v>
      </c>
      <c r="H20" s="64" t="s">
        <v>156</v>
      </c>
      <c r="I20" s="64" t="s">
        <v>248</v>
      </c>
      <c r="J20" s="14" t="s">
        <v>174</v>
      </c>
      <c r="K20" s="67" t="s">
        <v>180</v>
      </c>
      <c r="L20" s="48" t="s">
        <v>119</v>
      </c>
      <c r="M20" s="14" t="s">
        <v>22</v>
      </c>
      <c r="N20" s="14" t="s">
        <v>193</v>
      </c>
      <c r="O20" s="67">
        <v>2200</v>
      </c>
      <c r="P20" s="6">
        <v>2024</v>
      </c>
      <c r="Q20" s="67" t="s">
        <v>208</v>
      </c>
      <c r="R20" s="67" t="s">
        <v>120</v>
      </c>
      <c r="S20" s="66" t="s">
        <v>231</v>
      </c>
      <c r="T20" s="66" t="s">
        <v>232</v>
      </c>
      <c r="U20" s="66" t="s">
        <v>233</v>
      </c>
      <c r="V20" s="67">
        <v>2200</v>
      </c>
      <c r="W20" s="49">
        <v>2476</v>
      </c>
      <c r="X20" s="14">
        <v>0</v>
      </c>
      <c r="Y20" s="14">
        <v>0</v>
      </c>
      <c r="Z20" s="15">
        <v>0</v>
      </c>
      <c r="AA20" s="16"/>
      <c r="AB20" s="14">
        <v>0</v>
      </c>
      <c r="AC20" s="14">
        <v>0</v>
      </c>
      <c r="AD20" s="15">
        <v>0</v>
      </c>
      <c r="AE20" s="16"/>
      <c r="AF20" s="14">
        <v>0</v>
      </c>
      <c r="AG20" s="14">
        <v>0</v>
      </c>
      <c r="AH20" s="15">
        <v>0</v>
      </c>
      <c r="AI20" s="16"/>
      <c r="AJ20" s="14"/>
      <c r="AK20" s="14"/>
      <c r="AL20" s="15"/>
      <c r="AM20" s="16"/>
      <c r="AN20" s="52">
        <f t="shared" si="1"/>
        <v>0</v>
      </c>
      <c r="AO20" s="55">
        <f t="shared" si="2"/>
        <v>0</v>
      </c>
      <c r="AP20" s="53">
        <f t="shared" ref="AP20:AP22" si="5">IF(Z20="","",IF(Z20&gt;1.3,"Rojo",IF($R20="Ascendente",IF(AND(Z20=0,Z20=0),0,IF(AND(Z20&lt;=$S20,Z20&gt;0),"Rojo",IF(AND(Z20&gt;$S20,Z20&lt;=$T20),"Amarillo",IF(AND(Z20&gt;$T20,Z20&lt;=$U20),"Verde")))),IF($R20="Descendente",IF(AND(Z20&gt;=$U20,Z20&lt;$T20),"Verde",IF(AND(Z20&gt;=$T20,Z20&lt;$S20),"Amarillo",IF(AND(Z20&gt;=$S20,Z20&gt;1.3),"Rojo",0)))))))</f>
        <v>0</v>
      </c>
    </row>
    <row r="21" spans="1:45" ht="139.9" customHeight="1" x14ac:dyDescent="0.25">
      <c r="A21" s="59" t="s">
        <v>212</v>
      </c>
      <c r="B21" s="60" t="s">
        <v>213</v>
      </c>
      <c r="C21" s="26" t="s">
        <v>214</v>
      </c>
      <c r="D21" s="6" t="s">
        <v>215</v>
      </c>
      <c r="E21" s="14" t="s">
        <v>125</v>
      </c>
      <c r="F21" s="6" t="s">
        <v>138</v>
      </c>
      <c r="G21" s="64" t="s">
        <v>140</v>
      </c>
      <c r="H21" s="64" t="s">
        <v>157</v>
      </c>
      <c r="I21" s="64" t="s">
        <v>249</v>
      </c>
      <c r="J21" s="14" t="s">
        <v>175</v>
      </c>
      <c r="K21" s="67" t="s">
        <v>187</v>
      </c>
      <c r="L21" s="48" t="s">
        <v>119</v>
      </c>
      <c r="M21" s="14" t="s">
        <v>22</v>
      </c>
      <c r="N21" s="14" t="s">
        <v>193</v>
      </c>
      <c r="O21" s="67">
        <v>75</v>
      </c>
      <c r="P21" s="6">
        <v>2024</v>
      </c>
      <c r="Q21" s="67" t="s">
        <v>250</v>
      </c>
      <c r="R21" s="67" t="s">
        <v>120</v>
      </c>
      <c r="S21" s="66" t="s">
        <v>231</v>
      </c>
      <c r="T21" s="66" t="s">
        <v>232</v>
      </c>
      <c r="U21" s="66" t="s">
        <v>233</v>
      </c>
      <c r="V21" s="67">
        <v>80</v>
      </c>
      <c r="W21" s="49">
        <v>80</v>
      </c>
      <c r="X21" s="14">
        <v>20</v>
      </c>
      <c r="Y21" s="14">
        <v>22</v>
      </c>
      <c r="Z21" s="15">
        <f>Y21/X21</f>
        <v>1.1000000000000001</v>
      </c>
      <c r="AA21" s="16" t="s">
        <v>122</v>
      </c>
      <c r="AB21" s="14">
        <v>20</v>
      </c>
      <c r="AC21" s="14">
        <v>20</v>
      </c>
      <c r="AD21" s="15">
        <f t="shared" si="3"/>
        <v>1</v>
      </c>
      <c r="AE21" s="16" t="s">
        <v>122</v>
      </c>
      <c r="AF21" s="14">
        <v>20</v>
      </c>
      <c r="AG21" s="14">
        <v>20</v>
      </c>
      <c r="AH21" s="15">
        <f>AG21/AF21</f>
        <v>1</v>
      </c>
      <c r="AI21" s="16" t="s">
        <v>122</v>
      </c>
      <c r="AJ21" s="14"/>
      <c r="AK21" s="14"/>
      <c r="AL21" s="15"/>
      <c r="AM21" s="16"/>
      <c r="AN21" s="52">
        <f>Y21+AC21+AG21</f>
        <v>62</v>
      </c>
      <c r="AO21" s="55">
        <f t="shared" si="2"/>
        <v>0.77500000000000002</v>
      </c>
      <c r="AP21" s="53" t="s">
        <v>122</v>
      </c>
    </row>
    <row r="22" spans="1:45" ht="139.9" customHeight="1" x14ac:dyDescent="0.25">
      <c r="A22" s="59" t="s">
        <v>212</v>
      </c>
      <c r="B22" s="60" t="s">
        <v>213</v>
      </c>
      <c r="C22" s="26" t="s">
        <v>214</v>
      </c>
      <c r="D22" s="6" t="s">
        <v>215</v>
      </c>
      <c r="E22" s="14" t="s">
        <v>125</v>
      </c>
      <c r="F22" s="6" t="s">
        <v>138</v>
      </c>
      <c r="G22" s="64" t="s">
        <v>251</v>
      </c>
      <c r="H22" s="64" t="s">
        <v>158</v>
      </c>
      <c r="I22" s="64" t="s">
        <v>252</v>
      </c>
      <c r="J22" s="14" t="s">
        <v>176</v>
      </c>
      <c r="K22" s="67" t="s">
        <v>121</v>
      </c>
      <c r="L22" s="48" t="s">
        <v>119</v>
      </c>
      <c r="M22" s="14" t="s">
        <v>22</v>
      </c>
      <c r="N22" s="14" t="s">
        <v>193</v>
      </c>
      <c r="O22" s="67">
        <v>0</v>
      </c>
      <c r="P22" s="6">
        <v>2025</v>
      </c>
      <c r="Q22" s="67" t="s">
        <v>209</v>
      </c>
      <c r="R22" s="67" t="s">
        <v>120</v>
      </c>
      <c r="S22" s="66" t="s">
        <v>231</v>
      </c>
      <c r="T22" s="66" t="s">
        <v>232</v>
      </c>
      <c r="U22" s="66" t="s">
        <v>233</v>
      </c>
      <c r="V22" s="67">
        <v>2200</v>
      </c>
      <c r="W22" s="49">
        <v>2476</v>
      </c>
      <c r="X22" s="14">
        <v>0</v>
      </c>
      <c r="Y22" s="14">
        <v>0</v>
      </c>
      <c r="Z22" s="15">
        <v>0</v>
      </c>
      <c r="AA22" s="16"/>
      <c r="AB22" s="14">
        <v>0</v>
      </c>
      <c r="AC22" s="14">
        <v>0</v>
      </c>
      <c r="AD22" s="15">
        <v>0</v>
      </c>
      <c r="AE22" s="16"/>
      <c r="AF22" s="14">
        <v>0</v>
      </c>
      <c r="AG22" s="14">
        <v>0</v>
      </c>
      <c r="AH22" s="15">
        <v>0</v>
      </c>
      <c r="AI22" s="16"/>
      <c r="AJ22" s="14"/>
      <c r="AK22" s="14"/>
      <c r="AL22" s="15"/>
      <c r="AM22" s="16"/>
      <c r="AN22" s="52">
        <f t="shared" si="1"/>
        <v>0</v>
      </c>
      <c r="AO22" s="55">
        <f t="shared" si="2"/>
        <v>0</v>
      </c>
      <c r="AP22" s="53">
        <f t="shared" si="5"/>
        <v>0</v>
      </c>
    </row>
    <row r="23" spans="1:45" ht="139.9" customHeight="1" x14ac:dyDescent="0.25">
      <c r="A23" s="59" t="s">
        <v>212</v>
      </c>
      <c r="B23" s="60" t="s">
        <v>213</v>
      </c>
      <c r="C23" s="26" t="s">
        <v>214</v>
      </c>
      <c r="D23" s="6" t="s">
        <v>215</v>
      </c>
      <c r="E23" s="72" t="s">
        <v>125</v>
      </c>
      <c r="F23" s="6" t="s">
        <v>138</v>
      </c>
      <c r="G23" s="64" t="s">
        <v>141</v>
      </c>
      <c r="H23" s="64" t="s">
        <v>159</v>
      </c>
      <c r="I23" s="64" t="s">
        <v>253</v>
      </c>
      <c r="J23" s="14" t="s">
        <v>177</v>
      </c>
      <c r="K23" s="67" t="s">
        <v>188</v>
      </c>
      <c r="L23" s="48" t="s">
        <v>119</v>
      </c>
      <c r="M23" s="14" t="s">
        <v>22</v>
      </c>
      <c r="N23" s="14" t="s">
        <v>193</v>
      </c>
      <c r="O23" s="14">
        <v>157</v>
      </c>
      <c r="P23" s="6">
        <v>2024</v>
      </c>
      <c r="Q23" s="67" t="s">
        <v>210</v>
      </c>
      <c r="R23" s="67" t="s">
        <v>120</v>
      </c>
      <c r="S23" s="66" t="s">
        <v>231</v>
      </c>
      <c r="T23" s="66" t="s">
        <v>232</v>
      </c>
      <c r="U23" s="66" t="s">
        <v>233</v>
      </c>
      <c r="V23" s="67">
        <v>165</v>
      </c>
      <c r="W23" s="67">
        <v>165</v>
      </c>
      <c r="X23" s="14">
        <v>40</v>
      </c>
      <c r="Y23" s="14">
        <v>40</v>
      </c>
      <c r="Z23" s="15">
        <f>Y23/X23</f>
        <v>1</v>
      </c>
      <c r="AA23" s="16" t="s">
        <v>122</v>
      </c>
      <c r="AB23" s="14">
        <v>42</v>
      </c>
      <c r="AC23" s="14">
        <v>42</v>
      </c>
      <c r="AD23" s="15">
        <f t="shared" si="3"/>
        <v>1</v>
      </c>
      <c r="AE23" s="16" t="s">
        <v>122</v>
      </c>
      <c r="AF23" s="14">
        <v>41</v>
      </c>
      <c r="AG23" s="14">
        <v>41</v>
      </c>
      <c r="AH23" s="15">
        <f>AG23/AF23</f>
        <v>1</v>
      </c>
      <c r="AI23" s="16" t="s">
        <v>122</v>
      </c>
      <c r="AJ23" s="14"/>
      <c r="AK23" s="14"/>
      <c r="AL23" s="15"/>
      <c r="AM23" s="16"/>
      <c r="AN23" s="52">
        <f>Y23+AC23+AG23</f>
        <v>123</v>
      </c>
      <c r="AO23" s="55">
        <f>AN23/W23</f>
        <v>0.74545454545454548</v>
      </c>
      <c r="AP23" s="53" t="s">
        <v>122</v>
      </c>
    </row>
    <row r="24" spans="1:45" ht="139.9" customHeight="1" x14ac:dyDescent="0.25">
      <c r="A24" s="59" t="s">
        <v>212</v>
      </c>
      <c r="B24" s="60" t="s">
        <v>213</v>
      </c>
      <c r="C24" s="26" t="s">
        <v>214</v>
      </c>
      <c r="D24" s="6" t="s">
        <v>215</v>
      </c>
      <c r="E24" s="14" t="s">
        <v>125</v>
      </c>
      <c r="F24" s="6" t="s">
        <v>138</v>
      </c>
      <c r="G24" s="64" t="s">
        <v>142</v>
      </c>
      <c r="H24" s="64" t="s">
        <v>160</v>
      </c>
      <c r="I24" s="64" t="s">
        <v>236</v>
      </c>
      <c r="J24" s="14" t="s">
        <v>178</v>
      </c>
      <c r="K24" s="67" t="s">
        <v>189</v>
      </c>
      <c r="L24" s="48" t="s">
        <v>119</v>
      </c>
      <c r="M24" s="14" t="s">
        <v>192</v>
      </c>
      <c r="N24" s="14" t="s">
        <v>193</v>
      </c>
      <c r="O24" s="14">
        <v>0</v>
      </c>
      <c r="P24" s="6">
        <v>2025</v>
      </c>
      <c r="Q24" s="67" t="s">
        <v>211</v>
      </c>
      <c r="R24" s="67" t="s">
        <v>120</v>
      </c>
      <c r="S24" s="66" t="s">
        <v>231</v>
      </c>
      <c r="T24" s="66" t="s">
        <v>232</v>
      </c>
      <c r="U24" s="66" t="s">
        <v>233</v>
      </c>
      <c r="V24" s="73">
        <v>7306494.5999999996</v>
      </c>
      <c r="W24" s="54">
        <v>7444881</v>
      </c>
      <c r="X24" s="51">
        <v>1445000</v>
      </c>
      <c r="Y24" s="50">
        <v>1535473.73</v>
      </c>
      <c r="Z24" s="15">
        <f>Y24/X24</f>
        <v>1.0626115778546712</v>
      </c>
      <c r="AA24" s="16" t="s">
        <v>122</v>
      </c>
      <c r="AB24" s="62">
        <v>2556804</v>
      </c>
      <c r="AC24" s="51">
        <v>3048857.05</v>
      </c>
      <c r="AD24" s="15">
        <f t="shared" si="3"/>
        <v>1.1924484825586943</v>
      </c>
      <c r="AE24" s="16" t="s">
        <v>122</v>
      </c>
      <c r="AF24" s="62">
        <v>2433146</v>
      </c>
      <c r="AG24" s="51">
        <v>2482675.66</v>
      </c>
      <c r="AH24" s="15">
        <f>AG24/AF24</f>
        <v>1.0203562219447579</v>
      </c>
      <c r="AI24" s="16" t="s">
        <v>122</v>
      </c>
      <c r="AJ24" s="14"/>
      <c r="AK24" s="14"/>
      <c r="AL24" s="15"/>
      <c r="AM24" s="16"/>
      <c r="AN24" s="52">
        <f>Y24+AC24+AG24</f>
        <v>7067006.4399999995</v>
      </c>
      <c r="AO24" s="55">
        <f>AN24/W24</f>
        <v>0.949243707186186</v>
      </c>
      <c r="AP24" s="53" t="s">
        <v>122</v>
      </c>
      <c r="AS24" s="74"/>
    </row>
  </sheetData>
  <mergeCells count="8">
    <mergeCell ref="A2:C2"/>
    <mergeCell ref="AF2:AI2"/>
    <mergeCell ref="AJ2:AM2"/>
    <mergeCell ref="AN2:AP2"/>
    <mergeCell ref="X2:AA2"/>
    <mergeCell ref="AB2:AE2"/>
    <mergeCell ref="D2:Q2"/>
    <mergeCell ref="R2:W2"/>
  </mergeCells>
  <conditionalFormatting sqref="AA4:AA24 AE4:AE24 AI4:AI24 AM4:AM24">
    <cfRule type="containsText" dxfId="7" priority="44" operator="containsText" text="VERDE">
      <formula>NOT(ISERROR(SEARCH("VERDE",AA4)))</formula>
    </cfRule>
    <cfRule type="cellIs" dxfId="6" priority="41" operator="equal">
      <formula>0</formula>
    </cfRule>
    <cfRule type="containsText" dxfId="5" priority="43" operator="containsText" text="AMARILLO">
      <formula>NOT(ISERROR(SEARCH("AMARILLO",AA4)))</formula>
    </cfRule>
    <cfRule type="containsText" dxfId="4" priority="42" operator="containsText" text="ROJO">
      <formula>NOT(ISERROR(SEARCH("ROJO",AA4)))</formula>
    </cfRule>
  </conditionalFormatting>
  <conditionalFormatting sqref="AP4:AP24">
    <cfRule type="containsText" dxfId="3" priority="2" operator="containsText" text="ROJO">
      <formula>NOT(ISERROR(SEARCH("ROJO",AP4)))</formula>
    </cfRule>
    <cfRule type="containsText" dxfId="2" priority="3" operator="containsText" text="AMARILLO">
      <formula>NOT(ISERROR(SEARCH("AMARILLO",AP4)))</formula>
    </cfRule>
    <cfRule type="containsText" dxfId="1" priority="4" operator="containsText" text="VERDE">
      <formula>NOT(ISERROR(SEARCH("VERDE",AP4)))</formula>
    </cfRule>
    <cfRule type="cellIs" dxfId="0" priority="1" operator="equal">
      <formula>0</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G44"/>
  <sheetViews>
    <sheetView topLeftCell="A34" zoomScale="83" zoomScaleNormal="83" workbookViewId="0">
      <selection activeCell="F42" sqref="F42"/>
    </sheetView>
  </sheetViews>
  <sheetFormatPr baseColWidth="10" defaultColWidth="11.42578125" defaultRowHeight="16.5" x14ac:dyDescent="0.3"/>
  <cols>
    <col min="1" max="1" width="18.28515625" style="4" customWidth="1"/>
    <col min="2" max="2" width="24.7109375" style="4" customWidth="1"/>
    <col min="3" max="3" width="77.42578125" style="7" customWidth="1"/>
    <col min="4" max="4" width="13.5703125" style="4" customWidth="1"/>
    <col min="5" max="5" width="15.7109375" style="4" customWidth="1"/>
    <col min="6" max="6" width="39" style="8" customWidth="1"/>
    <col min="7" max="7" width="22.7109375" style="4" customWidth="1"/>
    <col min="8" max="16384" width="11.42578125" style="4"/>
  </cols>
  <sheetData>
    <row r="1" spans="1:7" x14ac:dyDescent="0.3">
      <c r="A1" s="9" t="s">
        <v>4</v>
      </c>
      <c r="B1" s="10"/>
      <c r="C1" s="10"/>
      <c r="D1" s="10"/>
      <c r="E1" s="10"/>
      <c r="F1" s="11"/>
    </row>
    <row r="2" spans="1:7" x14ac:dyDescent="0.3">
      <c r="A2" s="98" t="s">
        <v>92</v>
      </c>
      <c r="B2" s="98"/>
      <c r="C2" s="12" t="s">
        <v>93</v>
      </c>
      <c r="D2" s="12" t="s">
        <v>94</v>
      </c>
      <c r="E2" s="12" t="s">
        <v>20</v>
      </c>
      <c r="F2" s="13" t="s">
        <v>95</v>
      </c>
    </row>
    <row r="3" spans="1:7" ht="41.25" customHeight="1" x14ac:dyDescent="0.3">
      <c r="A3" s="102" t="s">
        <v>39</v>
      </c>
      <c r="B3" s="46" t="s">
        <v>105</v>
      </c>
      <c r="C3" s="25" t="s">
        <v>107</v>
      </c>
      <c r="D3" s="5" t="s">
        <v>41</v>
      </c>
      <c r="E3" s="5" t="s">
        <v>40</v>
      </c>
      <c r="F3" s="17" t="s">
        <v>108</v>
      </c>
    </row>
    <row r="4" spans="1:7" ht="41.25" customHeight="1" x14ac:dyDescent="0.3">
      <c r="A4" s="103"/>
      <c r="B4" s="46" t="s">
        <v>106</v>
      </c>
      <c r="C4" s="25" t="s">
        <v>109</v>
      </c>
      <c r="D4" s="5" t="s">
        <v>41</v>
      </c>
      <c r="E4" s="5" t="s">
        <v>40</v>
      </c>
      <c r="F4" s="17" t="s">
        <v>110</v>
      </c>
    </row>
    <row r="5" spans="1:7" ht="56.65" customHeight="1" x14ac:dyDescent="0.3">
      <c r="A5" s="104"/>
      <c r="B5" s="46" t="s">
        <v>38</v>
      </c>
      <c r="C5" s="25" t="s">
        <v>111</v>
      </c>
      <c r="D5" s="5" t="s">
        <v>41</v>
      </c>
      <c r="E5" s="5" t="s">
        <v>42</v>
      </c>
      <c r="F5" s="29" t="s">
        <v>78</v>
      </c>
    </row>
    <row r="6" spans="1:7" ht="55.15" customHeight="1" x14ac:dyDescent="0.3">
      <c r="A6" s="99" t="s">
        <v>101</v>
      </c>
      <c r="B6" s="32" t="s">
        <v>43</v>
      </c>
      <c r="C6" s="25" t="s">
        <v>112</v>
      </c>
      <c r="D6" s="5" t="s">
        <v>41</v>
      </c>
      <c r="E6" s="5" t="s">
        <v>90</v>
      </c>
      <c r="F6" s="29" t="s">
        <v>79</v>
      </c>
    </row>
    <row r="7" spans="1:7" ht="66" x14ac:dyDescent="0.3">
      <c r="A7" s="100"/>
      <c r="B7" s="32" t="s">
        <v>44</v>
      </c>
      <c r="C7" s="25" t="s">
        <v>81</v>
      </c>
      <c r="D7" s="5" t="s">
        <v>41</v>
      </c>
      <c r="E7" s="5" t="s">
        <v>90</v>
      </c>
      <c r="F7" s="6" t="s">
        <v>37</v>
      </c>
    </row>
    <row r="8" spans="1:7" ht="40.5" customHeight="1" x14ac:dyDescent="0.3">
      <c r="A8" s="100"/>
      <c r="B8" s="32" t="s">
        <v>71</v>
      </c>
      <c r="C8" s="25" t="s">
        <v>72</v>
      </c>
      <c r="D8" s="5" t="s">
        <v>41</v>
      </c>
      <c r="E8" s="5" t="s">
        <v>90</v>
      </c>
      <c r="F8" s="6" t="s">
        <v>86</v>
      </c>
    </row>
    <row r="9" spans="1:7" ht="66" x14ac:dyDescent="0.3">
      <c r="A9" s="100"/>
      <c r="B9" s="32" t="s">
        <v>45</v>
      </c>
      <c r="C9" s="25" t="s">
        <v>113</v>
      </c>
      <c r="D9" s="5" t="s">
        <v>41</v>
      </c>
      <c r="E9" s="5" t="s">
        <v>42</v>
      </c>
      <c r="F9" s="29" t="s">
        <v>75</v>
      </c>
    </row>
    <row r="10" spans="1:7" ht="49.5" x14ac:dyDescent="0.3">
      <c r="A10" s="100"/>
      <c r="B10" s="32" t="s">
        <v>46</v>
      </c>
      <c r="C10" s="25" t="s">
        <v>19</v>
      </c>
      <c r="D10" s="5" t="s">
        <v>41</v>
      </c>
      <c r="E10" s="5" t="s">
        <v>42</v>
      </c>
      <c r="F10" s="29" t="s">
        <v>76</v>
      </c>
    </row>
    <row r="11" spans="1:7" ht="66" x14ac:dyDescent="0.3">
      <c r="A11" s="100"/>
      <c r="B11" s="32" t="s">
        <v>48</v>
      </c>
      <c r="C11" s="25" t="s">
        <v>21</v>
      </c>
      <c r="D11" s="5" t="s">
        <v>41</v>
      </c>
      <c r="E11" s="5" t="s">
        <v>42</v>
      </c>
      <c r="F11" s="29" t="s">
        <v>77</v>
      </c>
    </row>
    <row r="12" spans="1:7" ht="49.5" x14ac:dyDescent="0.3">
      <c r="A12" s="100"/>
      <c r="B12" s="32" t="s">
        <v>47</v>
      </c>
      <c r="C12" s="25" t="s">
        <v>28</v>
      </c>
      <c r="D12" s="5" t="s">
        <v>41</v>
      </c>
      <c r="E12" s="5" t="s">
        <v>42</v>
      </c>
      <c r="F12" s="29" t="s">
        <v>80</v>
      </c>
      <c r="G12" s="28"/>
    </row>
    <row r="13" spans="1:7" ht="33" x14ac:dyDescent="0.3">
      <c r="A13" s="100"/>
      <c r="B13" s="32" t="s">
        <v>73</v>
      </c>
      <c r="C13" s="25" t="s">
        <v>114</v>
      </c>
      <c r="D13" s="5" t="s">
        <v>41</v>
      </c>
      <c r="E13" s="5" t="s">
        <v>90</v>
      </c>
      <c r="F13" s="6" t="s">
        <v>36</v>
      </c>
    </row>
    <row r="14" spans="1:7" ht="150" customHeight="1" x14ac:dyDescent="0.3">
      <c r="A14" s="100"/>
      <c r="B14" s="41" t="s">
        <v>49</v>
      </c>
      <c r="C14" s="25" t="s">
        <v>17</v>
      </c>
      <c r="D14" s="5" t="s">
        <v>41</v>
      </c>
      <c r="E14" s="5" t="s">
        <v>90</v>
      </c>
      <c r="F14" s="6" t="s">
        <v>18</v>
      </c>
    </row>
    <row r="15" spans="1:7" ht="114.75" customHeight="1" x14ac:dyDescent="0.3">
      <c r="A15" s="100"/>
      <c r="B15" s="41" t="s">
        <v>50</v>
      </c>
      <c r="C15" s="25" t="s">
        <v>85</v>
      </c>
      <c r="D15" s="5" t="s">
        <v>41</v>
      </c>
      <c r="E15" s="6" t="s">
        <v>90</v>
      </c>
      <c r="F15" s="6" t="s">
        <v>22</v>
      </c>
    </row>
    <row r="16" spans="1:7" ht="66" x14ac:dyDescent="0.3">
      <c r="A16" s="100"/>
      <c r="B16" s="41" t="s">
        <v>51</v>
      </c>
      <c r="C16" s="25" t="s">
        <v>23</v>
      </c>
      <c r="D16" s="5" t="s">
        <v>41</v>
      </c>
      <c r="E16" s="6" t="s">
        <v>90</v>
      </c>
      <c r="F16" s="6" t="s">
        <v>5</v>
      </c>
    </row>
    <row r="17" spans="1:6" ht="148.5" x14ac:dyDescent="0.3">
      <c r="A17" s="100"/>
      <c r="B17" s="41" t="s">
        <v>52</v>
      </c>
      <c r="C17" s="25" t="s">
        <v>24</v>
      </c>
      <c r="D17" s="5" t="s">
        <v>41</v>
      </c>
      <c r="E17" s="6" t="s">
        <v>91</v>
      </c>
      <c r="F17" s="6">
        <v>45</v>
      </c>
    </row>
    <row r="18" spans="1:6" ht="42" customHeight="1" x14ac:dyDescent="0.3">
      <c r="A18" s="100"/>
      <c r="B18" s="41" t="s">
        <v>53</v>
      </c>
      <c r="C18" s="25" t="s">
        <v>115</v>
      </c>
      <c r="D18" s="5" t="s">
        <v>41</v>
      </c>
      <c r="E18" s="6" t="s">
        <v>91</v>
      </c>
      <c r="F18" s="6">
        <v>2021</v>
      </c>
    </row>
    <row r="19" spans="1:6" ht="214.5" x14ac:dyDescent="0.3">
      <c r="A19" s="101"/>
      <c r="B19" s="41" t="s">
        <v>54</v>
      </c>
      <c r="C19" s="25" t="s">
        <v>25</v>
      </c>
      <c r="D19" s="5" t="s">
        <v>41</v>
      </c>
      <c r="E19" s="5" t="s">
        <v>42</v>
      </c>
      <c r="F19" s="6" t="s">
        <v>87</v>
      </c>
    </row>
    <row r="20" spans="1:6" ht="84" customHeight="1" x14ac:dyDescent="0.3">
      <c r="A20" s="96" t="s">
        <v>96</v>
      </c>
      <c r="B20" s="35" t="s">
        <v>55</v>
      </c>
      <c r="C20" s="25" t="s">
        <v>88</v>
      </c>
      <c r="D20" s="5" t="s">
        <v>41</v>
      </c>
      <c r="E20" s="6" t="s">
        <v>90</v>
      </c>
      <c r="F20" s="6" t="s">
        <v>35</v>
      </c>
    </row>
    <row r="21" spans="1:6" ht="84" customHeight="1" x14ac:dyDescent="0.3">
      <c r="A21" s="97"/>
      <c r="B21" s="35" t="s">
        <v>82</v>
      </c>
      <c r="C21" s="25" t="s">
        <v>74</v>
      </c>
      <c r="D21" s="5" t="s">
        <v>41</v>
      </c>
      <c r="E21" s="5" t="s">
        <v>36</v>
      </c>
      <c r="F21" s="20">
        <v>1.3001</v>
      </c>
    </row>
    <row r="22" spans="1:6" ht="84" customHeight="1" x14ac:dyDescent="0.3">
      <c r="A22" s="97"/>
      <c r="B22" s="35" t="s">
        <v>83</v>
      </c>
      <c r="C22" s="25" t="s">
        <v>89</v>
      </c>
      <c r="D22" s="5" t="s">
        <v>41</v>
      </c>
      <c r="E22" s="5" t="s">
        <v>36</v>
      </c>
      <c r="F22" s="20">
        <v>1.0001</v>
      </c>
    </row>
    <row r="23" spans="1:6" ht="84" customHeight="1" x14ac:dyDescent="0.3">
      <c r="A23" s="97"/>
      <c r="B23" s="35" t="s">
        <v>84</v>
      </c>
      <c r="C23" s="25" t="s">
        <v>102</v>
      </c>
      <c r="D23" s="5" t="s">
        <v>41</v>
      </c>
      <c r="E23" s="5" t="s">
        <v>90</v>
      </c>
      <c r="F23" s="20" t="s">
        <v>104</v>
      </c>
    </row>
    <row r="24" spans="1:6" x14ac:dyDescent="0.3">
      <c r="A24" s="97"/>
      <c r="B24" s="34" t="s">
        <v>56</v>
      </c>
      <c r="C24" s="25" t="s">
        <v>7</v>
      </c>
      <c r="D24" s="5" t="s">
        <v>41</v>
      </c>
      <c r="E24" s="5" t="s">
        <v>91</v>
      </c>
      <c r="F24" s="18">
        <v>26</v>
      </c>
    </row>
    <row r="25" spans="1:6" x14ac:dyDescent="0.3">
      <c r="A25" s="97"/>
      <c r="B25" s="34" t="s">
        <v>57</v>
      </c>
      <c r="C25" s="25" t="s">
        <v>16</v>
      </c>
      <c r="D25" s="5" t="s">
        <v>41</v>
      </c>
      <c r="E25" s="5" t="s">
        <v>91</v>
      </c>
      <c r="F25" s="18">
        <v>26</v>
      </c>
    </row>
    <row r="26" spans="1:6" ht="33" x14ac:dyDescent="0.3">
      <c r="A26" s="85" t="s">
        <v>97</v>
      </c>
      <c r="B26" s="36" t="s">
        <v>58</v>
      </c>
      <c r="C26" s="42" t="s">
        <v>64</v>
      </c>
      <c r="D26" s="6" t="s">
        <v>41</v>
      </c>
      <c r="E26" s="5" t="s">
        <v>91</v>
      </c>
      <c r="F26" s="6">
        <v>0</v>
      </c>
    </row>
    <row r="27" spans="1:6" ht="66" x14ac:dyDescent="0.3">
      <c r="A27" s="86"/>
      <c r="B27" s="36" t="s">
        <v>59</v>
      </c>
      <c r="C27" s="42" t="s">
        <v>8</v>
      </c>
      <c r="D27" s="6" t="s">
        <v>6</v>
      </c>
      <c r="E27" s="5" t="s">
        <v>91</v>
      </c>
      <c r="F27" s="6">
        <v>0</v>
      </c>
    </row>
    <row r="28" spans="1:6" ht="32.25" customHeight="1" x14ac:dyDescent="0.3">
      <c r="A28" s="86"/>
      <c r="B28" s="36" t="s">
        <v>60</v>
      </c>
      <c r="C28" s="42" t="s">
        <v>9</v>
      </c>
      <c r="D28" s="6" t="s">
        <v>6</v>
      </c>
      <c r="E28" s="5" t="s">
        <v>91</v>
      </c>
      <c r="F28" s="21">
        <f>IF(F27=0,0,IFERROR(F27/F26,""))</f>
        <v>0</v>
      </c>
    </row>
    <row r="29" spans="1:6" ht="67.5" customHeight="1" x14ac:dyDescent="0.3">
      <c r="A29" s="87"/>
      <c r="B29" s="36" t="s">
        <v>61</v>
      </c>
      <c r="C29" s="25" t="s">
        <v>33</v>
      </c>
      <c r="D29" s="6" t="s">
        <v>6</v>
      </c>
      <c r="E29" s="6" t="s">
        <v>90</v>
      </c>
      <c r="F29" s="22" t="s">
        <v>104</v>
      </c>
    </row>
    <row r="30" spans="1:6" ht="40.5" customHeight="1" x14ac:dyDescent="0.3">
      <c r="A30" s="88" t="s">
        <v>98</v>
      </c>
      <c r="B30" s="37" t="s">
        <v>58</v>
      </c>
      <c r="C30" s="42" t="s">
        <v>65</v>
      </c>
      <c r="D30" s="6" t="s">
        <v>41</v>
      </c>
      <c r="E30" s="5" t="s">
        <v>91</v>
      </c>
      <c r="F30" s="6">
        <v>0</v>
      </c>
    </row>
    <row r="31" spans="1:6" ht="66" x14ac:dyDescent="0.3">
      <c r="A31" s="89"/>
      <c r="B31" s="37" t="s">
        <v>59</v>
      </c>
      <c r="C31" s="42" t="s">
        <v>12</v>
      </c>
      <c r="D31" s="6" t="s">
        <v>6</v>
      </c>
      <c r="E31" s="5" t="s">
        <v>91</v>
      </c>
      <c r="F31" s="6">
        <v>0</v>
      </c>
    </row>
    <row r="32" spans="1:6" ht="66" x14ac:dyDescent="0.3">
      <c r="A32" s="89"/>
      <c r="B32" s="37" t="s">
        <v>60</v>
      </c>
      <c r="C32" s="42" t="s">
        <v>10</v>
      </c>
      <c r="D32" s="6" t="s">
        <v>6</v>
      </c>
      <c r="E32" s="5" t="s">
        <v>91</v>
      </c>
      <c r="F32" s="21">
        <f>IF(F31=0,0,IFERROR(F31/F30,""))</f>
        <v>0</v>
      </c>
    </row>
    <row r="33" spans="1:6" ht="66" x14ac:dyDescent="0.3">
      <c r="A33" s="90"/>
      <c r="B33" s="37" t="s">
        <v>61</v>
      </c>
      <c r="C33" s="25" t="s">
        <v>33</v>
      </c>
      <c r="D33" s="6" t="s">
        <v>6</v>
      </c>
      <c r="E33" s="6" t="s">
        <v>90</v>
      </c>
      <c r="F33" s="22" t="s">
        <v>104</v>
      </c>
    </row>
    <row r="34" spans="1:6" ht="33" x14ac:dyDescent="0.3">
      <c r="A34" s="78" t="s">
        <v>99</v>
      </c>
      <c r="B34" s="38" t="s">
        <v>58</v>
      </c>
      <c r="C34" s="42" t="s">
        <v>66</v>
      </c>
      <c r="D34" s="6" t="s">
        <v>41</v>
      </c>
      <c r="E34" s="5" t="s">
        <v>91</v>
      </c>
      <c r="F34" s="6">
        <v>0</v>
      </c>
    </row>
    <row r="35" spans="1:6" ht="66" x14ac:dyDescent="0.3">
      <c r="A35" s="79"/>
      <c r="B35" s="38" t="s">
        <v>59</v>
      </c>
      <c r="C35" s="42" t="s">
        <v>13</v>
      </c>
      <c r="D35" s="6" t="s">
        <v>6</v>
      </c>
      <c r="E35" s="5" t="s">
        <v>91</v>
      </c>
      <c r="F35" s="6">
        <v>0</v>
      </c>
    </row>
    <row r="36" spans="1:6" ht="66" x14ac:dyDescent="0.3">
      <c r="A36" s="79"/>
      <c r="B36" s="38" t="s">
        <v>60</v>
      </c>
      <c r="C36" s="42" t="s">
        <v>11</v>
      </c>
      <c r="D36" s="6" t="s">
        <v>6</v>
      </c>
      <c r="E36" s="5" t="s">
        <v>91</v>
      </c>
      <c r="F36" s="21">
        <f>IF(F35=0,0,IFERROR(F35/F34,""))</f>
        <v>0</v>
      </c>
    </row>
    <row r="37" spans="1:6" ht="66" x14ac:dyDescent="0.3">
      <c r="A37" s="80"/>
      <c r="B37" s="38" t="s">
        <v>61</v>
      </c>
      <c r="C37" s="25" t="s">
        <v>32</v>
      </c>
      <c r="D37" s="6" t="s">
        <v>6</v>
      </c>
      <c r="E37" s="6" t="s">
        <v>90</v>
      </c>
      <c r="F37" s="22" t="s">
        <v>104</v>
      </c>
    </row>
    <row r="38" spans="1:6" ht="33" x14ac:dyDescent="0.3">
      <c r="A38" s="81" t="s">
        <v>103</v>
      </c>
      <c r="B38" s="39" t="s">
        <v>58</v>
      </c>
      <c r="C38" s="42" t="s">
        <v>67</v>
      </c>
      <c r="D38" s="6" t="s">
        <v>41</v>
      </c>
      <c r="E38" s="5" t="s">
        <v>91</v>
      </c>
      <c r="F38" s="6">
        <v>26</v>
      </c>
    </row>
    <row r="39" spans="1:6" ht="66" x14ac:dyDescent="0.3">
      <c r="A39" s="82"/>
      <c r="B39" s="39" t="s">
        <v>59</v>
      </c>
      <c r="C39" s="42" t="s">
        <v>15</v>
      </c>
      <c r="D39" s="6" t="s">
        <v>6</v>
      </c>
      <c r="E39" s="5" t="s">
        <v>91</v>
      </c>
      <c r="F39" s="6">
        <v>30</v>
      </c>
    </row>
    <row r="40" spans="1:6" ht="66" x14ac:dyDescent="0.3">
      <c r="A40" s="82"/>
      <c r="B40" s="39" t="s">
        <v>60</v>
      </c>
      <c r="C40" s="42" t="s">
        <v>14</v>
      </c>
      <c r="D40" s="6" t="s">
        <v>6</v>
      </c>
      <c r="E40" s="5" t="s">
        <v>36</v>
      </c>
      <c r="F40" s="21">
        <f>IF(F39=0,0,IFERROR(F39/F38,""))</f>
        <v>1.1538461538461537</v>
      </c>
    </row>
    <row r="41" spans="1:6" ht="66" x14ac:dyDescent="0.3">
      <c r="A41" s="83"/>
      <c r="B41" s="39" t="s">
        <v>61</v>
      </c>
      <c r="C41" s="25" t="s">
        <v>31</v>
      </c>
      <c r="D41" s="6" t="s">
        <v>6</v>
      </c>
      <c r="E41" s="6" t="s">
        <v>90</v>
      </c>
      <c r="F41" s="22" t="str">
        <f>IF(F40="","",IF(F40&gt;1.3,"Rojo",IF(F$20="Ascendente",IF(AND(F40=0,F40=0),0,IF(AND(F40&lt;=F$21,F40&gt;0),"Rojo",IF(AND(F40&gt;F$21,F40&lt;=F$22),"Amarillo",IF(AND(F40&gt;F$22,F40&lt;=F$23),"Verde")))),IF(F$20="Descendente",IF(AND(F40&gt;=F$23,F40&lt;F$22),"Verde",IF(AND(F40&gt;=F$22,F40&lt;F$21),"Amarillo",IF(AND(F40&gt;=F$21,F40&gt;1.3),"Rojo",0)))))))</f>
        <v>Amarillo</v>
      </c>
    </row>
    <row r="42" spans="1:6" ht="33" x14ac:dyDescent="0.3">
      <c r="A42" s="84" t="s">
        <v>100</v>
      </c>
      <c r="B42" s="34" t="s">
        <v>62</v>
      </c>
      <c r="C42" s="25" t="s">
        <v>68</v>
      </c>
      <c r="D42" s="5" t="s">
        <v>41</v>
      </c>
      <c r="E42" s="5" t="s">
        <v>91</v>
      </c>
      <c r="F42" s="6">
        <v>30</v>
      </c>
    </row>
    <row r="43" spans="1:6" ht="33" x14ac:dyDescent="0.3">
      <c r="A43" s="84"/>
      <c r="B43" s="34" t="s">
        <v>63</v>
      </c>
      <c r="C43" s="25" t="s">
        <v>29</v>
      </c>
      <c r="D43" s="5" t="s">
        <v>41</v>
      </c>
      <c r="E43" s="5" t="s">
        <v>36</v>
      </c>
      <c r="F43" s="23">
        <f>IF(F42=0,0,IFERROR(F42/F25,""))</f>
        <v>1.1538461538461537</v>
      </c>
    </row>
    <row r="44" spans="1:6" ht="33" x14ac:dyDescent="0.3">
      <c r="A44" s="84"/>
      <c r="B44" s="40" t="s">
        <v>61</v>
      </c>
      <c r="C44" s="25" t="s">
        <v>30</v>
      </c>
      <c r="D44" s="5" t="s">
        <v>41</v>
      </c>
      <c r="E44" s="6" t="s">
        <v>90</v>
      </c>
      <c r="F44" s="22" t="str">
        <f>IF(F43="","",IF(F43&gt;1.3,"Rojo",IF(F$20="Ascendente",IF(AND(F43=0,F43=0),0,IF(AND(F43&lt;=F$21,F43&gt;0),"Rojo",IF(AND(F43&gt;F$21,F43&lt;=F$22),"Amarillo",IF(AND(F43&gt;F$22,F43&lt;=F$23),"Verde")))),IF(F$20="Descendente",IF(AND(F43&gt;=F$23,F43&lt;F$22),"Verde",IF(AND(F43&gt;=F$22,F43&lt;F$21),"Amarillo",IF(AND(F43&gt;=F$21,F43&gt;1.3),"Rojo",0)))))))</f>
        <v>Amarillo</v>
      </c>
    </row>
  </sheetData>
  <autoFilter ref="A2:F44" xr:uid="{00000000-0009-0000-0000-000001000000}">
    <filterColumn colId="0" showButton="0"/>
  </autoFilter>
  <mergeCells count="9">
    <mergeCell ref="A42:A44"/>
    <mergeCell ref="A20:A25"/>
    <mergeCell ref="A38:A41"/>
    <mergeCell ref="A2:B2"/>
    <mergeCell ref="A26:A29"/>
    <mergeCell ref="A30:A33"/>
    <mergeCell ref="A34:A37"/>
    <mergeCell ref="A6:A19"/>
    <mergeCell ref="A3:A5"/>
  </mergeCells>
  <pageMargins left="0.7" right="0.7" top="0.75" bottom="0.75" header="0.3" footer="0.3"/>
  <pageSetup paperSize="9" scale="4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DES01</vt:lpstr>
      <vt:lpstr>Instructivo </vt:lpstr>
      <vt:lpstr>'DES01'!Área_de_impresión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Oscar González Ruiz</dc:creator>
  <cp:lastModifiedBy>Utsh</cp:lastModifiedBy>
  <cp:revision>0</cp:revision>
  <cp:lastPrinted>2025-10-24T16:59:10Z</cp:lastPrinted>
  <dcterms:created xsi:type="dcterms:W3CDTF">2020-02-13T20:51:23Z</dcterms:created>
  <dcterms:modified xsi:type="dcterms:W3CDTF">2025-10-24T16:59:41Z</dcterms:modified>
</cp:coreProperties>
</file>